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19440" windowHeight="9450" activeTab="2"/>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6" i="7"/>
  <c r="Q1" i="7"/>
  <c r="V28" i="7"/>
  <c r="B28" i="7"/>
  <c r="B2" i="6"/>
  <c r="U2" i="6"/>
  <c r="Q1" i="6"/>
  <c r="V28" i="6"/>
  <c r="B28" i="6"/>
  <c r="U2" i="5"/>
  <c r="B2" i="5"/>
  <c r="Q1" i="5"/>
  <c r="U28" i="5"/>
  <c r="B28" i="5"/>
  <c r="B2" i="4"/>
  <c r="U2" i="4"/>
  <c r="Q1" i="4"/>
  <c r="U28" i="4"/>
  <c r="B28" i="4"/>
  <c r="U2" i="3"/>
  <c r="B2" i="3"/>
  <c r="Q1" i="3"/>
  <c r="U28" i="3"/>
  <c r="U27" i="3" s="1"/>
  <c r="Q6" i="3"/>
  <c r="Q4" i="3"/>
  <c r="Q4" i="7" s="1"/>
  <c r="E6" i="3"/>
  <c r="E6" i="7" s="1"/>
  <c r="E4" i="3"/>
  <c r="E4" i="7" s="1"/>
  <c r="B11" i="4" l="1"/>
  <c r="V23" i="7" l="1"/>
  <c r="B23" i="7"/>
  <c r="V23" i="6"/>
  <c r="B23" i="6"/>
  <c r="U23" i="5"/>
  <c r="B23" i="5"/>
  <c r="U23" i="4"/>
  <c r="B23" i="4"/>
  <c r="U23" i="3"/>
  <c r="V14" i="7"/>
  <c r="B14" i="7"/>
  <c r="V13" i="7"/>
  <c r="B13" i="7"/>
  <c r="V12" i="7"/>
  <c r="B12" i="7"/>
  <c r="B12" i="6"/>
  <c r="B13" i="6"/>
  <c r="B14" i="6"/>
  <c r="V14" i="6"/>
  <c r="V13" i="6"/>
  <c r="V12" i="6"/>
  <c r="U26" i="6"/>
  <c r="B11" i="6"/>
  <c r="V11" i="6"/>
  <c r="U14" i="5"/>
  <c r="B14" i="5"/>
  <c r="U13" i="5"/>
  <c r="B13" i="5"/>
  <c r="U12" i="5"/>
  <c r="B12" i="5"/>
  <c r="B12" i="4"/>
  <c r="B13" i="4"/>
  <c r="B14" i="4"/>
  <c r="U14" i="4"/>
  <c r="U13" i="4"/>
  <c r="U12" i="4"/>
  <c r="U12" i="3"/>
  <c r="U14" i="3"/>
  <c r="U13"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0" i="7"/>
  <c r="U26" i="7"/>
  <c r="T26" i="7"/>
  <c r="S26" i="7"/>
  <c r="R26" i="7"/>
  <c r="Q26" i="7"/>
  <c r="P26" i="7"/>
  <c r="O26" i="7"/>
  <c r="N26" i="7"/>
  <c r="M26" i="7"/>
  <c r="L26" i="7"/>
  <c r="K26" i="7"/>
  <c r="V25" i="7"/>
  <c r="B25" i="7"/>
  <c r="V24" i="7"/>
  <c r="B24" i="7"/>
  <c r="V22" i="7"/>
  <c r="B22" i="7"/>
  <c r="V21" i="7"/>
  <c r="B21" i="7"/>
  <c r="V20" i="7"/>
  <c r="B20" i="7"/>
  <c r="V19" i="7"/>
  <c r="B19" i="7"/>
  <c r="V18" i="7"/>
  <c r="B18" i="7"/>
  <c r="V17" i="7"/>
  <c r="B17" i="7"/>
  <c r="V16" i="7"/>
  <c r="B16" i="7"/>
  <c r="B15" i="7"/>
  <c r="V11" i="7"/>
  <c r="B11" i="7"/>
  <c r="B10" i="7"/>
  <c r="B1" i="7"/>
  <c r="T26" i="6"/>
  <c r="V30" i="6"/>
  <c r="S26" i="6"/>
  <c r="R26" i="6"/>
  <c r="Q26" i="6"/>
  <c r="P26" i="6"/>
  <c r="O26" i="6"/>
  <c r="N26" i="6"/>
  <c r="M26" i="6"/>
  <c r="L26" i="6"/>
  <c r="K26" i="6"/>
  <c r="V25" i="6"/>
  <c r="B25" i="6"/>
  <c r="V24" i="6"/>
  <c r="B24" i="6"/>
  <c r="V22" i="6"/>
  <c r="B22" i="6"/>
  <c r="V21" i="6"/>
  <c r="B21" i="6"/>
  <c r="V20" i="6"/>
  <c r="B20" i="6"/>
  <c r="V19" i="6"/>
  <c r="B19" i="6"/>
  <c r="V18" i="6"/>
  <c r="B18" i="6"/>
  <c r="V17" i="6"/>
  <c r="B17" i="6"/>
  <c r="V16" i="6"/>
  <c r="B16" i="6"/>
  <c r="B15" i="6"/>
  <c r="B10" i="6"/>
  <c r="Q6" i="6"/>
  <c r="E6" i="6"/>
  <c r="Q4" i="6"/>
  <c r="E4" i="6"/>
  <c r="B1" i="6"/>
  <c r="U30" i="5"/>
  <c r="T26" i="5"/>
  <c r="S26" i="5"/>
  <c r="R26" i="5"/>
  <c r="Q26" i="5"/>
  <c r="P26" i="5"/>
  <c r="O26" i="5"/>
  <c r="N26" i="5"/>
  <c r="M26" i="5"/>
  <c r="L26" i="5"/>
  <c r="K26" i="5"/>
  <c r="U25" i="5"/>
  <c r="B25" i="5"/>
  <c r="U24" i="5"/>
  <c r="B24" i="5"/>
  <c r="U22" i="5"/>
  <c r="B22" i="5"/>
  <c r="U21" i="5"/>
  <c r="B21" i="5"/>
  <c r="U20" i="5"/>
  <c r="B20" i="5"/>
  <c r="U19" i="5"/>
  <c r="B19" i="5"/>
  <c r="U18" i="5"/>
  <c r="B18" i="5"/>
  <c r="U17" i="5"/>
  <c r="B17" i="5"/>
  <c r="U16" i="5"/>
  <c r="B16" i="5"/>
  <c r="B15" i="5"/>
  <c r="U11" i="5"/>
  <c r="B11" i="5"/>
  <c r="B10" i="5"/>
  <c r="Q6" i="5"/>
  <c r="E6" i="5"/>
  <c r="Q4" i="5"/>
  <c r="E4" i="5"/>
  <c r="B1" i="5"/>
  <c r="B25" i="4"/>
  <c r="B24" i="4"/>
  <c r="B22" i="4"/>
  <c r="B21" i="4"/>
  <c r="B20" i="4"/>
  <c r="B19" i="4"/>
  <c r="B18" i="4"/>
  <c r="B17" i="4"/>
  <c r="B16" i="4"/>
  <c r="B15"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0" i="4"/>
  <c r="T26" i="4"/>
  <c r="S26" i="4"/>
  <c r="R26" i="4"/>
  <c r="Q26" i="4"/>
  <c r="P26" i="4"/>
  <c r="O26" i="4"/>
  <c r="N26" i="4"/>
  <c r="M26" i="4"/>
  <c r="L26" i="4"/>
  <c r="K26" i="4"/>
  <c r="U25" i="4"/>
  <c r="U24" i="4"/>
  <c r="U22" i="4"/>
  <c r="U21" i="4"/>
  <c r="U20" i="4"/>
  <c r="U19" i="4"/>
  <c r="U18" i="4"/>
  <c r="U17" i="4"/>
  <c r="U16" i="4"/>
  <c r="U11" i="4"/>
  <c r="B1" i="4"/>
  <c r="K9" i="3"/>
  <c r="L9" i="3" s="1"/>
  <c r="M9" i="3" s="1"/>
  <c r="N9" i="3" s="1"/>
  <c r="O9" i="3" s="1"/>
  <c r="P9" i="3" s="1"/>
  <c r="Q9" i="3" s="1"/>
  <c r="R9" i="3" s="1"/>
  <c r="S9" i="3" s="1"/>
  <c r="T9" i="3" s="1"/>
  <c r="K8" i="3"/>
  <c r="L8" i="3" s="1"/>
  <c r="M8" i="3" s="1"/>
  <c r="N8" i="3" s="1"/>
  <c r="O8" i="3" s="1"/>
  <c r="P8" i="3" s="1"/>
  <c r="Q8" i="3" s="1"/>
  <c r="R8" i="3" s="1"/>
  <c r="S8" i="3" s="1"/>
  <c r="T8" i="3" s="1"/>
  <c r="B1" i="3"/>
  <c r="U30" i="3"/>
  <c r="T26" i="3"/>
  <c r="S26" i="3"/>
  <c r="R26" i="3"/>
  <c r="Q26" i="3"/>
  <c r="P26" i="3"/>
  <c r="O26" i="3"/>
  <c r="N26" i="3"/>
  <c r="M26" i="3"/>
  <c r="L26" i="3"/>
  <c r="K26" i="3"/>
  <c r="U25" i="3"/>
  <c r="U24" i="3"/>
  <c r="U22" i="3"/>
  <c r="U21" i="3"/>
  <c r="U20" i="3"/>
  <c r="U19" i="3"/>
  <c r="U18" i="3"/>
  <c r="U17" i="3"/>
  <c r="U16" i="3"/>
  <c r="U11" i="3"/>
  <c r="V10" i="7" l="1"/>
  <c r="V10" i="6"/>
  <c r="U10" i="5"/>
  <c r="V15" i="7"/>
  <c r="V26" i="7"/>
  <c r="V15" i="6"/>
  <c r="U15" i="5"/>
  <c r="U26" i="5"/>
  <c r="V27" i="5" s="1"/>
  <c r="U15" i="4"/>
  <c r="V26" i="6"/>
  <c r="U26" i="4"/>
  <c r="V27" i="4" s="1"/>
  <c r="U10" i="4"/>
  <c r="U15" i="3"/>
  <c r="U26" i="3"/>
  <c r="U10" i="3"/>
  <c r="W30" i="7" l="1"/>
  <c r="W27" i="7"/>
  <c r="W30" i="6"/>
  <c r="W27" i="6"/>
  <c r="V30" i="5"/>
  <c r="M17" i="1"/>
  <c r="M28" i="1" s="1"/>
  <c r="M39" i="1" s="1"/>
  <c r="M51" i="1" s="1"/>
  <c r="M64" i="1" s="1"/>
  <c r="V27" i="3"/>
  <c r="V30" i="3"/>
  <c r="V30" i="4"/>
  <c r="W15" i="7"/>
  <c r="W10" i="7"/>
  <c r="V10" i="5"/>
  <c r="V15" i="5"/>
  <c r="R32" i="3"/>
  <c r="R32" i="6"/>
  <c r="R32" i="7"/>
  <c r="R32" i="5"/>
  <c r="R32" i="4"/>
  <c r="W15" i="6"/>
  <c r="W10" i="6"/>
  <c r="V10" i="4"/>
  <c r="V15" i="4"/>
  <c r="V15" i="3"/>
  <c r="V10" i="3"/>
  <c r="W26" i="7" l="1"/>
  <c r="V26" i="5"/>
  <c r="W26" i="6"/>
  <c r="V26" i="4"/>
  <c r="V26" i="3"/>
  <c r="K63" i="1" l="1"/>
  <c r="K62" i="1"/>
  <c r="K61" i="1"/>
  <c r="K60" i="1"/>
  <c r="K59" i="1"/>
  <c r="K58" i="1"/>
  <c r="K57" i="1"/>
  <c r="K56" i="1"/>
  <c r="K55" i="1"/>
  <c r="K54" i="1"/>
  <c r="K53" i="1"/>
  <c r="L51" i="1"/>
  <c r="I32" i="6" s="1"/>
  <c r="W32"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2" i="4" s="1"/>
  <c r="V32" i="4" s="1"/>
  <c r="L17" i="1"/>
  <c r="I32" i="3" s="1"/>
  <c r="V32" i="3" s="1"/>
  <c r="L39" i="1"/>
  <c r="I32" i="5" s="1"/>
  <c r="V32" i="5" s="1"/>
  <c r="I32" i="7" l="1"/>
  <c r="W32" i="7" s="1"/>
  <c r="K65" i="1"/>
  <c r="M65" i="1" s="1"/>
</calcChain>
</file>

<file path=xl/sharedStrings.xml><?xml version="1.0" encoding="utf-8"?>
<sst xmlns="http://schemas.openxmlformats.org/spreadsheetml/2006/main" count="516" uniqueCount="68">
  <si>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</si>
  <si>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</si>
  <si>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</si>
  <si>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</si>
  <si>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</si>
  <si>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</si>
  <si>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</si>
  <si>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</si>
  <si>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</si>
  <si>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</si>
  <si>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</si>
  <si>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</si>
  <si>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</si>
  <si>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</si>
  <si>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</si>
  <si>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</si>
  <si>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</si>
  <si>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</si>
  <si>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</si>
  <si>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</si>
  <si>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</si>
  <si>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</si>
  <si>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</si>
  <si>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</si>
  <si>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</si>
  <si>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</si>
  <si>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</si>
  <si>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</si>
  <si>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</si>
  <si>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</si>
  <si>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</si>
  <si>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</si>
  <si>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</si>
  <si>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</si>
  <si>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</si>
  <si>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</si>
  <si>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</si>
  <si>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</si>
  <si>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</si>
  <si>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</si>
  <si>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</si>
  <si>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</si>
  <si>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</si>
  <si>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</si>
  <si>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</si>
  <si>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</si>
  <si>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</si>
  <si>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4</t>
  </si>
  <si>
    <t>Manager natuur en recreatie</t>
  </si>
  <si>
    <t>Crebo: 97090</t>
  </si>
  <si>
    <t>MBO Niveau 4</t>
  </si>
  <si>
    <t>1.1 Inventariseert wensen inrichtings-, onderhouds- en/of beheersplan</t>
  </si>
  <si>
    <t>1.2 Voert inventarisatie van terrein en omgeving uit</t>
  </si>
  <si>
    <t>1.3 Stelt inrichtings-, onderhouds- en/of beheersplan op</t>
  </si>
  <si>
    <t>1.4 Presenteert inrichtings-, onderhouds- en/of beheersplan</t>
  </si>
  <si>
    <t>2.1 Stelt werkplan op</t>
  </si>
  <si>
    <t>2.2 Organiseert mensen, materialen en middelen</t>
  </si>
  <si>
    <t>2.3 Maakt en bewaakt planning</t>
  </si>
  <si>
    <t>2.4 Begeleidt medewerkers op vaktechnisch gebied</t>
  </si>
  <si>
    <t>2.5 Zorgt voor informatie naar en ontwikkeling van medewerkers</t>
  </si>
  <si>
    <t>2.6 Bewaakt uitvoeringsbudget</t>
  </si>
  <si>
    <t>2.7 Bewaakt uitvoering kwaliteitsbeleid</t>
  </si>
  <si>
    <t>2.8 Acquireert</t>
  </si>
  <si>
    <t>2.9 Voert werkzaamheden uit</t>
  </si>
  <si>
    <t>2.10 Levert werk op</t>
  </si>
  <si>
    <t>1 Ontwikkelt inrichtings-, onderhouds- en/of beheersplan</t>
  </si>
  <si>
    <t>2 Draagt zorg voor de uitvoering van het werk in natuur en leefomgeving</t>
  </si>
  <si>
    <t>C. ter Steege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</si>
</sst>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3" fillId="0" borderId="43"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80" zoomScaleNormal="80" workbookViewId="0">
      <selection activeCell="P22" sqref="P22"/>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7" t="s">
        <v>49</v>
      </c>
      <c r="J1" s="127"/>
      <c r="K1" s="127"/>
      <c r="L1" s="127"/>
      <c r="M1" s="127"/>
    </row>
    <row r="2" spans="1:13" ht="18" thickBot="1" x14ac:dyDescent="0.35">
      <c r="B2" s="96" t="s">
        <v>48</v>
      </c>
      <c r="C2" s="97"/>
      <c r="D2" s="97"/>
      <c r="E2" s="97"/>
      <c r="F2" s="97"/>
      <c r="G2" s="98"/>
      <c r="H2" s="98"/>
      <c r="I2" s="127" t="s">
        <v>50</v>
      </c>
      <c r="J2" s="127"/>
      <c r="K2" s="127"/>
      <c r="L2" s="127"/>
      <c r="M2" s="127"/>
    </row>
    <row r="3" spans="1:13" ht="18" thickBot="1" x14ac:dyDescent="0.35">
      <c r="A3" s="132" t="s">
        <v>21</v>
      </c>
      <c r="B3" s="132"/>
      <c r="C3" s="121"/>
      <c r="D3" s="136"/>
      <c r="E3" s="136"/>
      <c r="F3" s="136"/>
      <c r="G3" s="132" t="s">
        <v>40</v>
      </c>
      <c r="H3" s="134"/>
      <c r="I3" s="134"/>
      <c r="J3" s="121"/>
      <c r="K3" s="121"/>
      <c r="L3" s="121"/>
      <c r="M3" s="121"/>
    </row>
    <row r="4" spans="1:13" ht="18" thickBot="1" x14ac:dyDescent="0.35">
      <c r="A4" s="133" t="s">
        <v>38</v>
      </c>
      <c r="B4" s="133"/>
      <c r="C4" s="121" t="s">
        <v>67</v>
      </c>
      <c r="D4" s="121"/>
      <c r="E4" s="121"/>
      <c r="F4" s="121"/>
      <c r="G4" s="132" t="s">
        <v>41</v>
      </c>
      <c r="H4" s="135"/>
      <c r="I4" s="135"/>
      <c r="J4" s="121"/>
      <c r="K4" s="121"/>
      <c r="L4" s="121"/>
      <c r="M4" s="121"/>
    </row>
    <row r="5" spans="1:13" ht="18.600000000000001" thickBot="1" x14ac:dyDescent="0.35">
      <c r="A5" s="137" t="s">
        <v>19</v>
      </c>
      <c r="B5" s="138"/>
      <c r="C5" s="139" t="s">
        <v>0</v>
      </c>
      <c r="D5" s="140"/>
      <c r="E5" s="140"/>
      <c r="F5" s="140"/>
      <c r="G5" s="140"/>
      <c r="H5" s="140"/>
      <c r="I5" s="141"/>
      <c r="J5" s="128" t="s">
        <v>1</v>
      </c>
      <c r="K5" s="129"/>
      <c r="L5" s="129"/>
      <c r="M5" s="130"/>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31" t="s">
        <v>12</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13</v>
      </c>
      <c r="M8" s="122" t="s">
        <v>42</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20</v>
      </c>
      <c r="D10" s="22" t="s">
        <v>20</v>
      </c>
      <c r="E10" s="22"/>
      <c r="F10" s="22"/>
      <c r="G10" s="22"/>
      <c r="H10" s="22"/>
      <c r="I10" s="22"/>
      <c r="J10" s="11"/>
      <c r="K10" s="100">
        <f t="shared" si="1"/>
        <v>0</v>
      </c>
      <c r="L10" s="124"/>
      <c r="M10" s="122"/>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24"/>
      <c r="M11" s="122"/>
    </row>
    <row r="12" spans="1:13" ht="15.75" thickBot="1" x14ac:dyDescent="0.3">
      <c r="A12" s="9">
        <f t="shared" si="2"/>
        <v>36</v>
      </c>
      <c r="B12" s="10">
        <f t="shared" si="0"/>
        <v>41883</v>
      </c>
      <c r="C12" s="22" t="s">
        <v>20</v>
      </c>
      <c r="D12" s="22"/>
      <c r="E12" s="22" t="s">
        <v>20</v>
      </c>
      <c r="F12" s="22">
        <v>8</v>
      </c>
      <c r="G12" s="22">
        <v>8</v>
      </c>
      <c r="H12" s="22"/>
      <c r="I12" s="22"/>
      <c r="J12" s="11"/>
      <c r="K12" s="100">
        <f t="shared" si="1"/>
        <v>16</v>
      </c>
      <c r="L12" s="124"/>
      <c r="M12" s="122"/>
    </row>
    <row r="13" spans="1:13" ht="15.75" thickBot="1" x14ac:dyDescent="0.3">
      <c r="A13" s="9">
        <f t="shared" si="2"/>
        <v>37</v>
      </c>
      <c r="B13" s="10">
        <f t="shared" si="0"/>
        <v>41890</v>
      </c>
      <c r="C13" s="22" t="s">
        <v>20</v>
      </c>
      <c r="D13" s="22"/>
      <c r="E13" s="22" t="s">
        <v>20</v>
      </c>
      <c r="F13" s="22">
        <v>8</v>
      </c>
      <c r="G13" s="22">
        <v>8</v>
      </c>
      <c r="H13" s="22"/>
      <c r="I13" s="22"/>
      <c r="J13" s="11"/>
      <c r="K13" s="100">
        <f t="shared" si="1"/>
        <v>16</v>
      </c>
      <c r="L13" s="124"/>
      <c r="M13" s="122"/>
    </row>
    <row r="14" spans="1:13" ht="15.75" thickBot="1" x14ac:dyDescent="0.3">
      <c r="A14" s="9">
        <f t="shared" si="2"/>
        <v>38</v>
      </c>
      <c r="B14" s="10">
        <f t="shared" si="0"/>
        <v>41897</v>
      </c>
      <c r="C14" s="22" t="s">
        <v>20</v>
      </c>
      <c r="D14" s="22"/>
      <c r="E14" s="22" t="s">
        <v>20</v>
      </c>
      <c r="F14" s="22">
        <v>8</v>
      </c>
      <c r="G14" s="22">
        <v>8</v>
      </c>
      <c r="H14" s="22"/>
      <c r="I14" s="22"/>
      <c r="J14" s="11"/>
      <c r="K14" s="100">
        <f t="shared" si="1"/>
        <v>16</v>
      </c>
      <c r="L14" s="124"/>
      <c r="M14" s="122"/>
    </row>
    <row r="15" spans="1:13" ht="15.75" thickBot="1" x14ac:dyDescent="0.3">
      <c r="A15" s="9">
        <f t="shared" si="2"/>
        <v>39</v>
      </c>
      <c r="B15" s="10">
        <f t="shared" si="0"/>
        <v>41904</v>
      </c>
      <c r="C15" s="22" t="s">
        <v>20</v>
      </c>
      <c r="D15" s="22"/>
      <c r="E15" s="22" t="s">
        <v>20</v>
      </c>
      <c r="F15" s="22">
        <v>8</v>
      </c>
      <c r="G15" s="22">
        <v>8</v>
      </c>
      <c r="H15" s="22"/>
      <c r="I15" s="22"/>
      <c r="J15" s="11"/>
      <c r="K15" s="100">
        <f t="shared" si="1"/>
        <v>16</v>
      </c>
      <c r="L15" s="124"/>
      <c r="M15" s="122"/>
    </row>
    <row r="16" spans="1:13" ht="15.75" thickBot="1" x14ac:dyDescent="0.3">
      <c r="A16" s="9">
        <f t="shared" si="2"/>
        <v>40</v>
      </c>
      <c r="B16" s="10">
        <f t="shared" si="0"/>
        <v>41911</v>
      </c>
      <c r="C16" s="22" t="s">
        <v>20</v>
      </c>
      <c r="D16" s="22"/>
      <c r="E16" s="22" t="s">
        <v>20</v>
      </c>
      <c r="F16" s="22">
        <v>8</v>
      </c>
      <c r="G16" s="22">
        <v>8</v>
      </c>
      <c r="H16" s="22"/>
      <c r="I16" s="22"/>
      <c r="J16" s="11"/>
      <c r="K16" s="100">
        <f t="shared" si="1"/>
        <v>16</v>
      </c>
      <c r="L16" s="124"/>
      <c r="M16" s="122"/>
    </row>
    <row r="17" spans="1:13" ht="18" thickBot="1" x14ac:dyDescent="0.35">
      <c r="A17" s="9">
        <f t="shared" si="2"/>
        <v>41</v>
      </c>
      <c r="B17" s="10">
        <f t="shared" si="0"/>
        <v>41918</v>
      </c>
      <c r="C17" s="22" t="s">
        <v>20</v>
      </c>
      <c r="D17" s="23"/>
      <c r="E17" s="22" t="s">
        <v>20</v>
      </c>
      <c r="F17" s="22">
        <v>8</v>
      </c>
      <c r="G17" s="22">
        <v>8</v>
      </c>
      <c r="H17" s="22"/>
      <c r="I17" s="23"/>
      <c r="J17" s="12"/>
      <c r="K17" s="100">
        <f t="shared" si="1"/>
        <v>16</v>
      </c>
      <c r="L17" s="106">
        <f>SUM(K8:K17)</f>
        <v>136</v>
      </c>
      <c r="M17" s="107">
        <f>'Week 1 tm 10'!$U$26</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42</v>
      </c>
      <c r="B19" s="10">
        <f>+B17+7</f>
        <v>41925</v>
      </c>
      <c r="C19" s="22" t="s">
        <v>20</v>
      </c>
      <c r="D19" s="22" t="s">
        <v>20</v>
      </c>
      <c r="E19" s="22" t="s">
        <v>20</v>
      </c>
      <c r="F19" s="22">
        <v>0</v>
      </c>
      <c r="G19" s="22">
        <v>0</v>
      </c>
      <c r="H19" s="22" t="s">
        <v>20</v>
      </c>
      <c r="I19" s="22"/>
      <c r="J19" s="11"/>
      <c r="K19" s="100">
        <f t="shared" si="1"/>
        <v>0</v>
      </c>
      <c r="L19" s="124" t="s">
        <v>14</v>
      </c>
      <c r="M19" s="122" t="s">
        <v>42</v>
      </c>
    </row>
    <row r="20" spans="1:13" ht="15.75" thickBot="1" x14ac:dyDescent="0.3">
      <c r="A20" s="9">
        <f t="shared" si="2"/>
        <v>43</v>
      </c>
      <c r="B20" s="10">
        <f t="shared" si="0"/>
        <v>41932</v>
      </c>
      <c r="C20" s="22" t="s">
        <v>20</v>
      </c>
      <c r="D20" s="22"/>
      <c r="E20" s="22" t="s">
        <v>20</v>
      </c>
      <c r="F20" s="22">
        <v>8</v>
      </c>
      <c r="G20" s="22">
        <v>8</v>
      </c>
      <c r="H20" s="22" t="s">
        <v>20</v>
      </c>
      <c r="I20" s="22"/>
      <c r="J20" s="11"/>
      <c r="K20" s="100">
        <f t="shared" si="1"/>
        <v>16</v>
      </c>
      <c r="L20" s="124"/>
      <c r="M20" s="123"/>
    </row>
    <row r="21" spans="1:13" ht="15.75" thickBot="1" x14ac:dyDescent="0.3">
      <c r="A21" s="9">
        <f t="shared" si="2"/>
        <v>44</v>
      </c>
      <c r="B21" s="10">
        <f t="shared" si="0"/>
        <v>41939</v>
      </c>
      <c r="C21" s="22" t="s">
        <v>20</v>
      </c>
      <c r="D21" s="22"/>
      <c r="E21" s="22" t="s">
        <v>20</v>
      </c>
      <c r="F21" s="22">
        <v>8</v>
      </c>
      <c r="G21" s="22">
        <v>8</v>
      </c>
      <c r="H21" s="22" t="s">
        <v>20</v>
      </c>
      <c r="I21" s="22"/>
      <c r="J21" s="11"/>
      <c r="K21" s="100">
        <f t="shared" si="1"/>
        <v>16</v>
      </c>
      <c r="L21" s="124"/>
      <c r="M21" s="123"/>
    </row>
    <row r="22" spans="1:13" ht="15.75" thickBot="1" x14ac:dyDescent="0.3">
      <c r="A22" s="9">
        <f t="shared" si="2"/>
        <v>45</v>
      </c>
      <c r="B22" s="10">
        <f t="shared" si="0"/>
        <v>41946</v>
      </c>
      <c r="C22" s="22" t="s">
        <v>20</v>
      </c>
      <c r="D22" s="22"/>
      <c r="E22" s="22" t="s">
        <v>20</v>
      </c>
      <c r="F22" s="22">
        <v>8</v>
      </c>
      <c r="G22" s="22">
        <v>8</v>
      </c>
      <c r="H22" s="22" t="s">
        <v>20</v>
      </c>
      <c r="I22" s="22"/>
      <c r="J22" s="11"/>
      <c r="K22" s="100">
        <f t="shared" si="1"/>
        <v>16</v>
      </c>
      <c r="L22" s="124"/>
      <c r="M22" s="123"/>
    </row>
    <row r="23" spans="1:13" ht="15.75" thickBot="1" x14ac:dyDescent="0.3">
      <c r="A23" s="9">
        <f t="shared" si="2"/>
        <v>46</v>
      </c>
      <c r="B23" s="10">
        <f t="shared" si="0"/>
        <v>41953</v>
      </c>
      <c r="C23" s="22" t="s">
        <v>20</v>
      </c>
      <c r="D23" s="22"/>
      <c r="E23" s="22" t="s">
        <v>20</v>
      </c>
      <c r="F23" s="22">
        <v>8</v>
      </c>
      <c r="G23" s="22">
        <v>8</v>
      </c>
      <c r="H23" s="22" t="s">
        <v>20</v>
      </c>
      <c r="I23" s="22"/>
      <c r="J23" s="11"/>
      <c r="K23" s="100">
        <f t="shared" si="1"/>
        <v>16</v>
      </c>
      <c r="L23" s="124"/>
      <c r="M23" s="123"/>
    </row>
    <row r="24" spans="1:13" ht="15.75" thickBot="1" x14ac:dyDescent="0.3">
      <c r="A24" s="9">
        <f t="shared" si="2"/>
        <v>47</v>
      </c>
      <c r="B24" s="10">
        <f t="shared" si="0"/>
        <v>41960</v>
      </c>
      <c r="C24" s="22" t="s">
        <v>20</v>
      </c>
      <c r="D24" s="22"/>
      <c r="E24" s="22" t="s">
        <v>20</v>
      </c>
      <c r="F24" s="22">
        <v>0</v>
      </c>
      <c r="G24" s="22">
        <v>0</v>
      </c>
      <c r="H24" s="22" t="s">
        <v>20</v>
      </c>
      <c r="I24" s="22"/>
      <c r="J24" s="11"/>
      <c r="K24" s="100">
        <f t="shared" si="1"/>
        <v>0</v>
      </c>
      <c r="L24" s="124"/>
      <c r="M24" s="123"/>
    </row>
    <row r="25" spans="1:13" ht="15.75" thickBot="1" x14ac:dyDescent="0.3">
      <c r="A25" s="9">
        <f t="shared" si="2"/>
        <v>48</v>
      </c>
      <c r="B25" s="10">
        <f t="shared" si="0"/>
        <v>41967</v>
      </c>
      <c r="C25" s="22" t="s">
        <v>20</v>
      </c>
      <c r="D25" s="22"/>
      <c r="E25" s="22" t="s">
        <v>20</v>
      </c>
      <c r="F25" s="22">
        <v>8</v>
      </c>
      <c r="G25" s="22">
        <v>8</v>
      </c>
      <c r="H25" s="22" t="s">
        <v>20</v>
      </c>
      <c r="I25" s="22"/>
      <c r="J25" s="11"/>
      <c r="K25" s="100">
        <f t="shared" si="1"/>
        <v>16</v>
      </c>
      <c r="L25" s="124"/>
      <c r="M25" s="123"/>
    </row>
    <row r="26" spans="1:13" ht="15.75" thickBot="1" x14ac:dyDescent="0.3">
      <c r="A26" s="9">
        <f t="shared" si="2"/>
        <v>49</v>
      </c>
      <c r="B26" s="10">
        <f t="shared" si="0"/>
        <v>41974</v>
      </c>
      <c r="C26" s="22" t="s">
        <v>20</v>
      </c>
      <c r="D26" s="22"/>
      <c r="E26" s="22" t="s">
        <v>20</v>
      </c>
      <c r="F26" s="22">
        <v>8</v>
      </c>
      <c r="G26" s="22">
        <v>8</v>
      </c>
      <c r="H26" s="22" t="s">
        <v>20</v>
      </c>
      <c r="I26" s="22"/>
      <c r="J26" s="11"/>
      <c r="K26" s="100">
        <f t="shared" si="1"/>
        <v>16</v>
      </c>
      <c r="L26" s="124"/>
      <c r="M26" s="123"/>
    </row>
    <row r="27" spans="1:13" ht="15.75" thickBot="1" x14ac:dyDescent="0.3">
      <c r="A27" s="9">
        <f t="shared" si="2"/>
        <v>50</v>
      </c>
      <c r="B27" s="10">
        <f t="shared" si="0"/>
        <v>41981</v>
      </c>
      <c r="C27" s="22" t="s">
        <v>20</v>
      </c>
      <c r="D27" s="22"/>
      <c r="E27" s="22" t="s">
        <v>20</v>
      </c>
      <c r="F27" s="22">
        <v>8</v>
      </c>
      <c r="G27" s="22">
        <v>8</v>
      </c>
      <c r="H27" s="22" t="s">
        <v>20</v>
      </c>
      <c r="I27" s="22"/>
      <c r="J27" s="11"/>
      <c r="K27" s="100">
        <f t="shared" si="1"/>
        <v>16</v>
      </c>
      <c r="L27" s="124"/>
      <c r="M27" s="123"/>
    </row>
    <row r="28" spans="1:13" ht="18.75" thickBot="1" x14ac:dyDescent="0.3">
      <c r="A28" s="9">
        <f t="shared" si="2"/>
        <v>51</v>
      </c>
      <c r="B28" s="10">
        <f t="shared" si="0"/>
        <v>41988</v>
      </c>
      <c r="C28" s="22" t="s">
        <v>20</v>
      </c>
      <c r="D28" s="23"/>
      <c r="E28" s="22" t="s">
        <v>20</v>
      </c>
      <c r="F28" s="22">
        <v>8</v>
      </c>
      <c r="G28" s="22">
        <v>8</v>
      </c>
      <c r="H28" s="22" t="s">
        <v>20</v>
      </c>
      <c r="I28" s="24"/>
      <c r="J28" s="12"/>
      <c r="K28" s="100">
        <f t="shared" si="1"/>
        <v>16</v>
      </c>
      <c r="L28" s="106">
        <f>SUM(K8:K28)</f>
        <v>264</v>
      </c>
      <c r="M28" s="107">
        <f>'Week 11 tm 20'!$U$26+M17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20</v>
      </c>
      <c r="F30" s="22">
        <v>0</v>
      </c>
      <c r="G30" s="22">
        <v>0</v>
      </c>
      <c r="H30" s="22" t="s">
        <v>20</v>
      </c>
      <c r="I30" s="23"/>
      <c r="J30" s="12"/>
      <c r="K30" s="100">
        <f t="shared" si="1"/>
        <v>0</v>
      </c>
      <c r="L30" s="124" t="s">
        <v>15</v>
      </c>
      <c r="M30" s="120" t="s">
        <v>42</v>
      </c>
    </row>
    <row r="31" spans="1:13" ht="15.75" thickBot="1" x14ac:dyDescent="0.3">
      <c r="A31" s="9">
        <v>1</v>
      </c>
      <c r="B31" s="10">
        <f t="shared" si="0"/>
        <v>42002</v>
      </c>
      <c r="C31" s="22"/>
      <c r="D31" s="22"/>
      <c r="E31" s="22" t="s">
        <v>20</v>
      </c>
      <c r="F31" s="22">
        <v>0</v>
      </c>
      <c r="G31" s="22">
        <v>0</v>
      </c>
      <c r="H31" s="22" t="s">
        <v>20</v>
      </c>
      <c r="I31" s="22"/>
      <c r="J31" s="11"/>
      <c r="K31" s="100">
        <f t="shared" si="1"/>
        <v>0</v>
      </c>
      <c r="L31" s="124"/>
      <c r="M31" s="120"/>
    </row>
    <row r="32" spans="1:13" ht="15.75" thickBot="1" x14ac:dyDescent="0.3">
      <c r="A32" s="9">
        <f>A31+1</f>
        <v>2</v>
      </c>
      <c r="B32" s="10">
        <f>+B31+7</f>
        <v>42009</v>
      </c>
      <c r="C32" s="22"/>
      <c r="D32" s="22"/>
      <c r="E32" s="22" t="s">
        <v>20</v>
      </c>
      <c r="F32" s="22">
        <v>0</v>
      </c>
      <c r="G32" s="22">
        <v>8</v>
      </c>
      <c r="H32" s="22" t="s">
        <v>20</v>
      </c>
      <c r="I32" s="22"/>
      <c r="J32" s="11"/>
      <c r="K32" s="100">
        <f t="shared" si="1"/>
        <v>8</v>
      </c>
      <c r="L32" s="124"/>
      <c r="M32" s="120"/>
    </row>
    <row r="33" spans="1:13" ht="15.75" thickBot="1" x14ac:dyDescent="0.3">
      <c r="A33" s="9">
        <f t="shared" si="2"/>
        <v>3</v>
      </c>
      <c r="B33" s="10">
        <f t="shared" si="0"/>
        <v>42016</v>
      </c>
      <c r="C33" s="22"/>
      <c r="D33" s="22"/>
      <c r="E33" s="22" t="s">
        <v>20</v>
      </c>
      <c r="F33" s="22">
        <v>0</v>
      </c>
      <c r="G33" s="22">
        <v>8</v>
      </c>
      <c r="H33" s="22" t="s">
        <v>20</v>
      </c>
      <c r="I33" s="22"/>
      <c r="J33" s="11"/>
      <c r="K33" s="100">
        <f t="shared" si="1"/>
        <v>8</v>
      </c>
      <c r="L33" s="124"/>
      <c r="M33" s="120"/>
    </row>
    <row r="34" spans="1:13" ht="15.75" thickBot="1" x14ac:dyDescent="0.3">
      <c r="A34" s="9">
        <f t="shared" si="2"/>
        <v>4</v>
      </c>
      <c r="B34" s="10">
        <f t="shared" si="0"/>
        <v>42023</v>
      </c>
      <c r="C34" s="22"/>
      <c r="D34" s="22"/>
      <c r="E34" s="22" t="s">
        <v>20</v>
      </c>
      <c r="F34" s="22">
        <v>0</v>
      </c>
      <c r="G34" s="22">
        <v>8</v>
      </c>
      <c r="H34" s="22" t="s">
        <v>20</v>
      </c>
      <c r="I34" s="22"/>
      <c r="J34" s="11"/>
      <c r="K34" s="100">
        <f t="shared" si="1"/>
        <v>8</v>
      </c>
      <c r="L34" s="124"/>
      <c r="M34" s="120"/>
    </row>
    <row r="35" spans="1:13" ht="15.75" thickBot="1" x14ac:dyDescent="0.3">
      <c r="A35" s="9">
        <f t="shared" si="2"/>
        <v>5</v>
      </c>
      <c r="B35" s="10">
        <f t="shared" si="0"/>
        <v>42030</v>
      </c>
      <c r="C35" s="22"/>
      <c r="D35" s="22"/>
      <c r="E35" s="22" t="s">
        <v>20</v>
      </c>
      <c r="F35" s="22">
        <v>0</v>
      </c>
      <c r="G35" s="22">
        <v>8</v>
      </c>
      <c r="H35" s="22"/>
      <c r="I35" s="22"/>
      <c r="J35" s="11"/>
      <c r="K35" s="100">
        <f t="shared" si="1"/>
        <v>8</v>
      </c>
      <c r="L35" s="124"/>
      <c r="M35" s="120"/>
    </row>
    <row r="36" spans="1:13" ht="15.75" thickBot="1" x14ac:dyDescent="0.3">
      <c r="A36" s="9">
        <f t="shared" si="2"/>
        <v>6</v>
      </c>
      <c r="B36" s="10">
        <f t="shared" si="0"/>
        <v>42037</v>
      </c>
      <c r="C36" s="22" t="s">
        <v>20</v>
      </c>
      <c r="D36" s="22"/>
      <c r="E36" s="22" t="s">
        <v>20</v>
      </c>
      <c r="F36" s="22">
        <v>0</v>
      </c>
      <c r="G36" s="22">
        <v>8</v>
      </c>
      <c r="H36" s="22"/>
      <c r="I36" s="22"/>
      <c r="J36" s="11"/>
      <c r="K36" s="100">
        <f t="shared" si="1"/>
        <v>8</v>
      </c>
      <c r="L36" s="124"/>
      <c r="M36" s="120"/>
    </row>
    <row r="37" spans="1:13" ht="15.75" thickBot="1" x14ac:dyDescent="0.3">
      <c r="A37" s="9">
        <f t="shared" si="2"/>
        <v>7</v>
      </c>
      <c r="B37" s="10">
        <f t="shared" si="0"/>
        <v>42044</v>
      </c>
      <c r="C37" s="22" t="s">
        <v>20</v>
      </c>
      <c r="D37" s="22"/>
      <c r="E37" s="22" t="s">
        <v>20</v>
      </c>
      <c r="F37" s="22">
        <v>0</v>
      </c>
      <c r="G37" s="22">
        <v>0</v>
      </c>
      <c r="H37" s="22"/>
      <c r="I37" s="22"/>
      <c r="J37" s="11"/>
      <c r="K37" s="100">
        <f t="shared" si="1"/>
        <v>0</v>
      </c>
      <c r="L37" s="124"/>
      <c r="M37" s="120"/>
    </row>
    <row r="38" spans="1:13" ht="15.75" thickBot="1" x14ac:dyDescent="0.3">
      <c r="A38" s="9">
        <f t="shared" si="2"/>
        <v>8</v>
      </c>
      <c r="B38" s="10">
        <f t="shared" si="0"/>
        <v>42051</v>
      </c>
      <c r="C38" s="22" t="s">
        <v>20</v>
      </c>
      <c r="D38" s="22"/>
      <c r="E38" s="22" t="s">
        <v>20</v>
      </c>
      <c r="F38" s="22">
        <v>0</v>
      </c>
      <c r="G38" s="22">
        <v>0</v>
      </c>
      <c r="H38" s="22"/>
      <c r="I38" s="22"/>
      <c r="J38" s="11"/>
      <c r="K38" s="100">
        <f t="shared" si="1"/>
        <v>0</v>
      </c>
      <c r="L38" s="124"/>
      <c r="M38" s="120"/>
    </row>
    <row r="39" spans="1:13" ht="18.75" thickBot="1" x14ac:dyDescent="0.3">
      <c r="A39" s="9">
        <f t="shared" si="2"/>
        <v>9</v>
      </c>
      <c r="B39" s="10">
        <f t="shared" si="0"/>
        <v>42058</v>
      </c>
      <c r="C39" s="22" t="s">
        <v>20</v>
      </c>
      <c r="D39" s="23"/>
      <c r="E39" s="22" t="s">
        <v>20</v>
      </c>
      <c r="F39" s="22">
        <v>0</v>
      </c>
      <c r="G39" s="22">
        <v>0</v>
      </c>
      <c r="H39" s="22"/>
      <c r="I39" s="25"/>
      <c r="J39" s="13"/>
      <c r="K39" s="100">
        <f t="shared" si="1"/>
        <v>0</v>
      </c>
      <c r="L39" s="101">
        <f>SUM(K8:K39)</f>
        <v>304</v>
      </c>
      <c r="M39" s="107">
        <f>'Week 21 tm 30'!$U$26+M28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t="s">
        <v>20</v>
      </c>
      <c r="F41" s="22">
        <v>8</v>
      </c>
      <c r="G41" s="22">
        <v>8</v>
      </c>
      <c r="H41" s="22" t="s">
        <v>20</v>
      </c>
      <c r="I41" s="22"/>
      <c r="J41" s="11"/>
      <c r="K41" s="100">
        <f t="shared" si="1"/>
        <v>16</v>
      </c>
      <c r="L41" s="124" t="s">
        <v>16</v>
      </c>
      <c r="M41" s="120" t="s">
        <v>42</v>
      </c>
    </row>
    <row r="42" spans="1:13" ht="15.75" thickBot="1" x14ac:dyDescent="0.3">
      <c r="A42" s="9">
        <f t="shared" si="2"/>
        <v>11</v>
      </c>
      <c r="B42" s="10">
        <f t="shared" si="0"/>
        <v>42072</v>
      </c>
      <c r="C42" s="22"/>
      <c r="D42" s="22"/>
      <c r="E42" s="22" t="s">
        <v>20</v>
      </c>
      <c r="F42" s="22">
        <v>8</v>
      </c>
      <c r="G42" s="22">
        <v>8</v>
      </c>
      <c r="H42" s="22" t="s">
        <v>20</v>
      </c>
      <c r="I42" s="22"/>
      <c r="J42" s="11"/>
      <c r="K42" s="100">
        <f t="shared" si="1"/>
        <v>16</v>
      </c>
      <c r="L42" s="124"/>
      <c r="M42" s="120"/>
    </row>
    <row r="43" spans="1:13" ht="15.75" thickBot="1" x14ac:dyDescent="0.3">
      <c r="A43" s="9">
        <f t="shared" si="2"/>
        <v>12</v>
      </c>
      <c r="B43" s="10">
        <f t="shared" si="0"/>
        <v>42079</v>
      </c>
      <c r="C43" s="22"/>
      <c r="D43" s="22"/>
      <c r="E43" s="22" t="s">
        <v>20</v>
      </c>
      <c r="F43" s="22">
        <v>8</v>
      </c>
      <c r="G43" s="22">
        <v>8</v>
      </c>
      <c r="H43" s="22" t="s">
        <v>20</v>
      </c>
      <c r="I43" s="22"/>
      <c r="J43" s="11"/>
      <c r="K43" s="100">
        <f t="shared" si="1"/>
        <v>16</v>
      </c>
      <c r="L43" s="124"/>
      <c r="M43" s="120"/>
    </row>
    <row r="44" spans="1:13" ht="15.75" thickBot="1" x14ac:dyDescent="0.3">
      <c r="A44" s="9">
        <f t="shared" si="2"/>
        <v>13</v>
      </c>
      <c r="B44" s="10">
        <f t="shared" si="0"/>
        <v>42086</v>
      </c>
      <c r="C44" s="22"/>
      <c r="D44" s="22"/>
      <c r="E44" s="22" t="s">
        <v>20</v>
      </c>
      <c r="F44" s="22">
        <v>8</v>
      </c>
      <c r="G44" s="22">
        <v>8</v>
      </c>
      <c r="H44" s="22" t="s">
        <v>20</v>
      </c>
      <c r="I44" s="22"/>
      <c r="J44" s="11"/>
      <c r="K44" s="100">
        <f t="shared" si="1"/>
        <v>16</v>
      </c>
      <c r="L44" s="124"/>
      <c r="M44" s="120"/>
    </row>
    <row r="45" spans="1:13" ht="15.75" thickBot="1" x14ac:dyDescent="0.3">
      <c r="A45" s="9">
        <f t="shared" si="2"/>
        <v>14</v>
      </c>
      <c r="B45" s="10">
        <f t="shared" si="0"/>
        <v>42093</v>
      </c>
      <c r="C45" s="22"/>
      <c r="D45" s="22"/>
      <c r="E45" s="22" t="s">
        <v>20</v>
      </c>
      <c r="F45" s="22">
        <v>0</v>
      </c>
      <c r="G45" s="22">
        <v>0</v>
      </c>
      <c r="H45" s="22" t="s">
        <v>20</v>
      </c>
      <c r="I45" s="22"/>
      <c r="J45" s="11"/>
      <c r="K45" s="100">
        <f t="shared" si="1"/>
        <v>0</v>
      </c>
      <c r="L45" s="124"/>
      <c r="M45" s="120"/>
    </row>
    <row r="46" spans="1:13" ht="15.75" thickBot="1" x14ac:dyDescent="0.3">
      <c r="A46" s="9">
        <f t="shared" si="2"/>
        <v>15</v>
      </c>
      <c r="B46" s="10">
        <f t="shared" si="0"/>
        <v>42100</v>
      </c>
      <c r="C46" s="22"/>
      <c r="D46" s="22"/>
      <c r="E46" s="22" t="s">
        <v>20</v>
      </c>
      <c r="F46" s="22">
        <v>8</v>
      </c>
      <c r="G46" s="22">
        <v>8</v>
      </c>
      <c r="H46" s="22" t="s">
        <v>20</v>
      </c>
      <c r="I46" s="22"/>
      <c r="J46" s="11"/>
      <c r="K46" s="100">
        <f t="shared" si="1"/>
        <v>16</v>
      </c>
      <c r="L46" s="124"/>
      <c r="M46" s="120"/>
    </row>
    <row r="47" spans="1:13" ht="15.75" thickBot="1" x14ac:dyDescent="0.3">
      <c r="A47" s="9">
        <f t="shared" si="2"/>
        <v>16</v>
      </c>
      <c r="B47" s="10">
        <f t="shared" si="0"/>
        <v>42107</v>
      </c>
      <c r="C47" s="22"/>
      <c r="D47" s="22"/>
      <c r="E47" s="22" t="s">
        <v>20</v>
      </c>
      <c r="F47" s="22">
        <v>8</v>
      </c>
      <c r="G47" s="22">
        <v>8</v>
      </c>
      <c r="H47" s="22" t="s">
        <v>20</v>
      </c>
      <c r="I47" s="22"/>
      <c r="J47" s="11"/>
      <c r="K47" s="100">
        <f t="shared" si="1"/>
        <v>16</v>
      </c>
      <c r="L47" s="124"/>
      <c r="M47" s="120"/>
    </row>
    <row r="48" spans="1:13" ht="15.75" thickBot="1" x14ac:dyDescent="0.3">
      <c r="A48" s="9">
        <f t="shared" si="2"/>
        <v>17</v>
      </c>
      <c r="B48" s="10">
        <f t="shared" si="0"/>
        <v>42114</v>
      </c>
      <c r="C48" s="22"/>
      <c r="D48" s="22"/>
      <c r="E48" s="22" t="s">
        <v>20</v>
      </c>
      <c r="F48" s="22">
        <v>8</v>
      </c>
      <c r="G48" s="22">
        <v>8</v>
      </c>
      <c r="H48" s="22" t="s">
        <v>20</v>
      </c>
      <c r="I48" s="22"/>
      <c r="J48" s="11"/>
      <c r="K48" s="100">
        <f t="shared" si="1"/>
        <v>16</v>
      </c>
      <c r="L48" s="124"/>
      <c r="M48" s="120"/>
    </row>
    <row r="49" spans="1:13" ht="15.75" thickBot="1" x14ac:dyDescent="0.3">
      <c r="A49" s="9">
        <f t="shared" si="2"/>
        <v>18</v>
      </c>
      <c r="B49" s="10">
        <f t="shared" si="0"/>
        <v>42121</v>
      </c>
      <c r="C49" s="22"/>
      <c r="D49" s="22"/>
      <c r="E49" s="22" t="s">
        <v>20</v>
      </c>
      <c r="F49" s="22">
        <v>0</v>
      </c>
      <c r="G49" s="22">
        <v>0</v>
      </c>
      <c r="H49" s="22" t="s">
        <v>20</v>
      </c>
      <c r="I49" s="22"/>
      <c r="J49" s="11"/>
      <c r="K49" s="100">
        <f t="shared" si="1"/>
        <v>0</v>
      </c>
      <c r="L49" s="124"/>
      <c r="M49" s="120"/>
    </row>
    <row r="50" spans="1:13" ht="17.25" thickBot="1" x14ac:dyDescent="0.3">
      <c r="A50" s="9">
        <f t="shared" si="2"/>
        <v>19</v>
      </c>
      <c r="B50" s="10">
        <f t="shared" si="0"/>
        <v>42128</v>
      </c>
      <c r="C50" s="22"/>
      <c r="D50" s="23"/>
      <c r="E50" s="22" t="s">
        <v>20</v>
      </c>
      <c r="F50" s="22">
        <v>0</v>
      </c>
      <c r="G50" s="22">
        <v>0</v>
      </c>
      <c r="H50" s="22" t="s">
        <v>20</v>
      </c>
      <c r="I50" s="25"/>
      <c r="J50" s="13"/>
      <c r="K50" s="100">
        <f t="shared" si="1"/>
        <v>0</v>
      </c>
      <c r="L50" s="124"/>
      <c r="M50" s="120"/>
    </row>
    <row r="51" spans="1:13" ht="18.75" thickBot="1" x14ac:dyDescent="0.3">
      <c r="A51" s="9">
        <f>A50+1</f>
        <v>20</v>
      </c>
      <c r="B51" s="10">
        <f>+B50+7</f>
        <v>42135</v>
      </c>
      <c r="C51" s="22"/>
      <c r="D51" s="22"/>
      <c r="E51" s="22" t="s">
        <v>20</v>
      </c>
      <c r="F51" s="22">
        <v>0</v>
      </c>
      <c r="G51" s="22">
        <v>0</v>
      </c>
      <c r="H51" s="22" t="s">
        <v>20</v>
      </c>
      <c r="I51" s="22"/>
      <c r="J51" s="11"/>
      <c r="K51" s="100">
        <f t="shared" si="1"/>
        <v>0</v>
      </c>
      <c r="L51" s="101">
        <f>SUM(C8:I51)</f>
        <v>416</v>
      </c>
      <c r="M51" s="107">
        <f>'Week 31 tm 41'!$V$26+M39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20</v>
      </c>
      <c r="F53" s="22">
        <v>8</v>
      </c>
      <c r="G53" s="22">
        <v>8</v>
      </c>
      <c r="H53" s="22" t="s">
        <v>20</v>
      </c>
      <c r="I53" s="22"/>
      <c r="J53" s="11"/>
      <c r="K53" s="100">
        <f t="shared" si="1"/>
        <v>16</v>
      </c>
      <c r="L53" s="124" t="s">
        <v>17</v>
      </c>
      <c r="M53" s="120" t="s">
        <v>42</v>
      </c>
    </row>
    <row r="54" spans="1:13" ht="15.75" thickBot="1" x14ac:dyDescent="0.3">
      <c r="A54" s="9">
        <f t="shared" si="2"/>
        <v>22</v>
      </c>
      <c r="B54" s="10">
        <f t="shared" si="0"/>
        <v>42149</v>
      </c>
      <c r="C54" s="22"/>
      <c r="D54" s="22"/>
      <c r="E54" s="22" t="s">
        <v>20</v>
      </c>
      <c r="F54" s="22">
        <v>8</v>
      </c>
      <c r="G54" s="22">
        <v>8</v>
      </c>
      <c r="H54" s="22" t="s">
        <v>20</v>
      </c>
      <c r="I54" s="22"/>
      <c r="J54" s="11"/>
      <c r="K54" s="100">
        <f t="shared" si="1"/>
        <v>16</v>
      </c>
      <c r="L54" s="124"/>
      <c r="M54" s="120"/>
    </row>
    <row r="55" spans="1:13" ht="15.75" thickBot="1" x14ac:dyDescent="0.3">
      <c r="A55" s="9">
        <f t="shared" si="2"/>
        <v>23</v>
      </c>
      <c r="B55" s="10">
        <f t="shared" si="0"/>
        <v>42156</v>
      </c>
      <c r="C55" s="22"/>
      <c r="D55" s="22"/>
      <c r="E55" s="22" t="s">
        <v>20</v>
      </c>
      <c r="F55" s="22">
        <v>0</v>
      </c>
      <c r="G55" s="22">
        <v>0</v>
      </c>
      <c r="H55" s="22" t="s">
        <v>20</v>
      </c>
      <c r="I55" s="24"/>
      <c r="J55" s="12"/>
      <c r="K55" s="100">
        <f t="shared" si="1"/>
        <v>0</v>
      </c>
      <c r="L55" s="124"/>
      <c r="M55" s="120"/>
    </row>
    <row r="56" spans="1:13" ht="15.75" thickBot="1" x14ac:dyDescent="0.3">
      <c r="A56" s="9">
        <f t="shared" si="2"/>
        <v>24</v>
      </c>
      <c r="B56" s="10">
        <f t="shared" si="0"/>
        <v>42163</v>
      </c>
      <c r="C56" s="22"/>
      <c r="D56" s="22"/>
      <c r="E56" s="22" t="s">
        <v>20</v>
      </c>
      <c r="F56" s="22">
        <v>8</v>
      </c>
      <c r="G56" s="22">
        <v>8</v>
      </c>
      <c r="H56" s="22"/>
      <c r="I56" s="22"/>
      <c r="J56" s="11"/>
      <c r="K56" s="100">
        <f t="shared" si="1"/>
        <v>16</v>
      </c>
      <c r="L56" s="124"/>
      <c r="M56" s="120"/>
    </row>
    <row r="57" spans="1:13" ht="15.75" thickBot="1" x14ac:dyDescent="0.3">
      <c r="A57" s="9">
        <f t="shared" si="2"/>
        <v>25</v>
      </c>
      <c r="B57" s="10">
        <f t="shared" si="0"/>
        <v>42170</v>
      </c>
      <c r="C57" s="22"/>
      <c r="D57" s="22"/>
      <c r="E57" s="22" t="s">
        <v>20</v>
      </c>
      <c r="F57" s="22">
        <v>8</v>
      </c>
      <c r="G57" s="22">
        <v>8</v>
      </c>
      <c r="H57" s="22" t="s">
        <v>20</v>
      </c>
      <c r="I57" s="22"/>
      <c r="J57" s="11"/>
      <c r="K57" s="100">
        <f t="shared" si="1"/>
        <v>16</v>
      </c>
      <c r="L57" s="124"/>
      <c r="M57" s="120"/>
    </row>
    <row r="58" spans="1:13" ht="15.75" thickBot="1" x14ac:dyDescent="0.3">
      <c r="A58" s="9">
        <f t="shared" si="2"/>
        <v>26</v>
      </c>
      <c r="B58" s="10">
        <f t="shared" si="0"/>
        <v>42177</v>
      </c>
      <c r="C58" s="24">
        <v>8</v>
      </c>
      <c r="D58" s="22">
        <v>8</v>
      </c>
      <c r="E58" s="22">
        <v>8</v>
      </c>
      <c r="F58" s="22">
        <v>8</v>
      </c>
      <c r="G58" s="22">
        <v>8</v>
      </c>
      <c r="H58" s="22"/>
      <c r="I58" s="22"/>
      <c r="J58" s="11"/>
      <c r="K58" s="100">
        <f t="shared" si="1"/>
        <v>40</v>
      </c>
      <c r="L58" s="124"/>
      <c r="M58" s="120"/>
    </row>
    <row r="59" spans="1:13" ht="15.75" thickBot="1" x14ac:dyDescent="0.3">
      <c r="A59" s="9">
        <f t="shared" si="2"/>
        <v>27</v>
      </c>
      <c r="B59" s="10">
        <f t="shared" si="0"/>
        <v>42184</v>
      </c>
      <c r="C59" s="22">
        <v>8</v>
      </c>
      <c r="D59" s="22">
        <v>8</v>
      </c>
      <c r="E59" s="22">
        <v>8</v>
      </c>
      <c r="F59" s="22">
        <v>8</v>
      </c>
      <c r="G59" s="22">
        <v>0</v>
      </c>
      <c r="H59" s="22"/>
      <c r="I59" s="22"/>
      <c r="J59" s="11"/>
      <c r="K59" s="100">
        <f t="shared" si="1"/>
        <v>32</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18</v>
      </c>
      <c r="B64" s="118"/>
      <c r="C64" s="118"/>
      <c r="D64" s="118"/>
      <c r="E64" s="118"/>
      <c r="F64" s="118"/>
      <c r="G64" s="118"/>
      <c r="H64" s="118"/>
      <c r="I64" s="119"/>
      <c r="J64" s="8"/>
      <c r="K64" s="126">
        <f>SUM(K8:K63)</f>
        <v>552</v>
      </c>
      <c r="L64" s="126"/>
      <c r="M64" s="108">
        <f>'Week 42 tm 52'!$V$26+M51</f>
        <v>0</v>
      </c>
    </row>
    <row r="65" spans="1:13" ht="18.75" thickBot="1" x14ac:dyDescent="0.3">
      <c r="A65" s="117" t="s">
        <v>44</v>
      </c>
      <c r="B65" s="118"/>
      <c r="C65" s="118"/>
      <c r="D65" s="118"/>
      <c r="E65" s="118"/>
      <c r="F65" s="118"/>
      <c r="G65" s="118"/>
      <c r="H65" s="118"/>
      <c r="I65" s="119"/>
      <c r="J65" s="8"/>
      <c r="K65" s="125">
        <f>M64-K64</f>
        <v>-552</v>
      </c>
      <c r="L65" s="126"/>
      <c r="M65" s="109">
        <f>K65/K64</f>
        <v>-1</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37"/>
  <sheetViews>
    <sheetView tabSelected="1" zoomScaleNormal="100" workbookViewId="0">
      <selection activeCell="B16" sqref="B16:J16"/>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4</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149">
        <f>Jaarplanning!$C$3</f>
        <v>0</v>
      </c>
      <c r="F4" s="150"/>
      <c r="G4" s="150"/>
      <c r="H4" s="150"/>
      <c r="I4" s="150"/>
      <c r="J4" s="151"/>
      <c r="K4" s="43"/>
      <c r="L4" s="42" t="s">
        <v>36</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152" t="str">
        <f>Jaarplanning!$C$4</f>
        <v>C. ter Steege</v>
      </c>
      <c r="F6" s="153"/>
      <c r="G6" s="153"/>
      <c r="H6" s="153"/>
      <c r="I6" s="153"/>
      <c r="J6" s="154"/>
      <c r="K6" s="44"/>
      <c r="L6" s="42" t="s">
        <v>37</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22</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23</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169" t="s">
        <v>65</v>
      </c>
      <c r="C10" s="170"/>
      <c r="D10" s="170"/>
      <c r="E10" s="170"/>
      <c r="F10" s="170"/>
      <c r="G10" s="170"/>
      <c r="H10" s="170"/>
      <c r="I10" s="170"/>
      <c r="J10" s="170"/>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50"/>
      <c r="B11" s="172" t="s">
        <v>51</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50"/>
      <c r="B12" s="172" t="s">
        <v>52</v>
      </c>
      <c r="C12" s="172"/>
      <c r="D12" s="172"/>
      <c r="E12" s="172"/>
      <c r="F12" s="172"/>
      <c r="G12" s="172"/>
      <c r="H12" s="172"/>
      <c r="I12" s="172"/>
      <c r="J12" s="172"/>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220" t="s">
        <v>66</v>
      </c>
      <c r="C15" s="220"/>
      <c r="D15" s="220"/>
      <c r="E15" s="220"/>
      <c r="F15" s="220"/>
      <c r="G15" s="220"/>
      <c r="H15" s="220"/>
      <c r="I15" s="220"/>
      <c r="J15" s="220"/>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50"/>
      <c r="B16" s="147" t="s">
        <v>55</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50"/>
      <c r="B17" s="147" t="s">
        <v>56</v>
      </c>
      <c r="C17" s="148"/>
      <c r="D17" s="148"/>
      <c r="E17" s="148"/>
      <c r="F17" s="148"/>
      <c r="G17" s="148"/>
      <c r="H17" s="148"/>
      <c r="I17" s="148"/>
      <c r="J17" s="148"/>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50"/>
      <c r="B18" s="147" t="s">
        <v>57</v>
      </c>
      <c r="C18" s="148"/>
      <c r="D18" s="148"/>
      <c r="E18" s="148"/>
      <c r="F18" s="148"/>
      <c r="G18" s="148"/>
      <c r="H18" s="148"/>
      <c r="I18" s="148"/>
      <c r="J18" s="148"/>
      <c r="K18" s="27"/>
      <c r="L18" s="27"/>
      <c r="M18" s="27"/>
      <c r="N18" s="27" t="s">
        <v>20</v>
      </c>
      <c r="O18" s="27" t="s">
        <v>20</v>
      </c>
      <c r="P18" s="27" t="s">
        <v>20</v>
      </c>
      <c r="Q18" s="27" t="s">
        <v>20</v>
      </c>
      <c r="R18" s="27" t="s">
        <v>20</v>
      </c>
      <c r="S18" s="27" t="s">
        <v>20</v>
      </c>
      <c r="T18" s="27" t="s">
        <v>20</v>
      </c>
      <c r="U18" s="65">
        <f t="shared" si="3"/>
        <v>0</v>
      </c>
      <c r="V18" s="63"/>
      <c r="W18" s="51"/>
      <c r="X18" s="52"/>
    </row>
    <row r="19" spans="1:24" ht="24.95" customHeight="1" thickBot="1" x14ac:dyDescent="0.3">
      <c r="A19" s="50"/>
      <c r="B19" s="147" t="s">
        <v>58</v>
      </c>
      <c r="C19" s="148"/>
      <c r="D19" s="148"/>
      <c r="E19" s="148"/>
      <c r="F19" s="148"/>
      <c r="G19" s="148"/>
      <c r="H19" s="148"/>
      <c r="I19" s="148"/>
      <c r="J19" s="148"/>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50"/>
      <c r="B20" s="147" t="s">
        <v>59</v>
      </c>
      <c r="C20" s="148"/>
      <c r="D20" s="148"/>
      <c r="E20" s="148"/>
      <c r="F20" s="148"/>
      <c r="G20" s="148"/>
      <c r="H20" s="148"/>
      <c r="I20" s="148"/>
      <c r="J20" s="148"/>
      <c r="K20" s="27"/>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50"/>
      <c r="B21" s="147" t="s">
        <v>60</v>
      </c>
      <c r="C21" s="148"/>
      <c r="D21" s="148"/>
      <c r="E21" s="148"/>
      <c r="F21" s="148"/>
      <c r="G21" s="148"/>
      <c r="H21" s="148"/>
      <c r="I21" s="148"/>
      <c r="J21" s="148"/>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50"/>
      <c r="B22" s="147" t="s">
        <v>61</v>
      </c>
      <c r="C22" s="148"/>
      <c r="D22" s="148"/>
      <c r="E22" s="148"/>
      <c r="F22" s="148"/>
      <c r="G22" s="148"/>
      <c r="H22" s="148"/>
      <c r="I22" s="148"/>
      <c r="J22" s="148"/>
      <c r="K22" s="27"/>
      <c r="L22" s="27"/>
      <c r="M22" s="27"/>
      <c r="N22" s="27"/>
      <c r="O22" s="27" t="s">
        <v>20</v>
      </c>
      <c r="P22" s="27" t="s">
        <v>20</v>
      </c>
      <c r="Q22" s="27"/>
      <c r="R22" s="27" t="s">
        <v>20</v>
      </c>
      <c r="S22" s="27" t="s">
        <v>20</v>
      </c>
      <c r="T22" s="27" t="s">
        <v>20</v>
      </c>
      <c r="U22" s="65">
        <f t="shared" si="3"/>
        <v>0</v>
      </c>
      <c r="V22" s="63"/>
      <c r="W22" s="51"/>
      <c r="X22" s="52"/>
    </row>
    <row r="23" spans="1:24" ht="24.95" customHeight="1" thickBot="1" x14ac:dyDescent="0.3">
      <c r="A23" s="50"/>
      <c r="B23" s="147" t="s">
        <v>62</v>
      </c>
      <c r="C23" s="148"/>
      <c r="D23" s="148"/>
      <c r="E23" s="148"/>
      <c r="F23" s="148"/>
      <c r="G23" s="148"/>
      <c r="H23" s="148"/>
      <c r="I23" s="148"/>
      <c r="J23" s="148"/>
      <c r="K23" s="27"/>
      <c r="L23" s="27"/>
      <c r="M23" s="27"/>
      <c r="N23" s="27"/>
      <c r="O23" s="27"/>
      <c r="P23" s="27" t="s">
        <v>20</v>
      </c>
      <c r="Q23" s="27"/>
      <c r="R23" s="27"/>
      <c r="S23" s="27"/>
      <c r="T23" s="27" t="s">
        <v>20</v>
      </c>
      <c r="U23" s="65">
        <f t="shared" ref="U23" si="4">SUM(K23:T23)</f>
        <v>0</v>
      </c>
      <c r="V23" s="63"/>
      <c r="W23" s="51"/>
      <c r="X23" s="52"/>
    </row>
    <row r="24" spans="1:24" ht="24.95" customHeight="1" thickBot="1" x14ac:dyDescent="0.3">
      <c r="A24" s="50"/>
      <c r="B24" s="147" t="s">
        <v>63</v>
      </c>
      <c r="C24" s="148"/>
      <c r="D24" s="148"/>
      <c r="E24" s="148"/>
      <c r="F24" s="148"/>
      <c r="G24" s="148"/>
      <c r="H24" s="148"/>
      <c r="I24" s="148"/>
      <c r="J24" s="148"/>
      <c r="K24" s="27"/>
      <c r="L24" s="27"/>
      <c r="M24" s="27"/>
      <c r="N24" s="27"/>
      <c r="O24" s="27"/>
      <c r="P24" s="27" t="s">
        <v>20</v>
      </c>
      <c r="Q24" s="27"/>
      <c r="R24" s="27"/>
      <c r="S24" s="27"/>
      <c r="T24" s="27" t="s">
        <v>20</v>
      </c>
      <c r="U24" s="65">
        <f t="shared" si="3"/>
        <v>0</v>
      </c>
      <c r="V24" s="63"/>
      <c r="W24" s="51"/>
      <c r="X24" s="52"/>
    </row>
    <row r="25" spans="1:24" ht="24.95" customHeight="1" thickBot="1" x14ac:dyDescent="0.3">
      <c r="A25" s="50"/>
      <c r="B25" s="147" t="s">
        <v>64</v>
      </c>
      <c r="C25" s="148"/>
      <c r="D25" s="148"/>
      <c r="E25" s="148"/>
      <c r="F25" s="148"/>
      <c r="G25" s="148"/>
      <c r="H25" s="148"/>
      <c r="I25" s="148"/>
      <c r="J25" s="148"/>
      <c r="K25" s="28"/>
      <c r="L25" s="28"/>
      <c r="M25" s="28"/>
      <c r="N25" s="28"/>
      <c r="O25" s="28"/>
      <c r="P25" s="28"/>
      <c r="Q25" s="28"/>
      <c r="R25" s="28"/>
      <c r="S25" s="28"/>
      <c r="T25" s="28"/>
      <c r="U25" s="62">
        <f t="shared" si="3"/>
        <v>0</v>
      </c>
      <c r="V25" s="63"/>
      <c r="W25" s="51"/>
      <c r="X25" s="52"/>
    </row>
    <row r="26" spans="1:24" ht="24.95" customHeight="1" thickBot="1" x14ac:dyDescent="0.3">
      <c r="A26" s="66"/>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66"/>
      <c r="B27" s="218" t="s">
        <v>43</v>
      </c>
      <c r="C27" s="219"/>
      <c r="D27" s="219"/>
      <c r="E27" s="219"/>
      <c r="F27" s="219"/>
      <c r="G27" s="219"/>
      <c r="H27" s="219"/>
      <c r="I27" s="219"/>
      <c r="J27" s="219"/>
      <c r="K27" s="219"/>
      <c r="L27" s="219"/>
      <c r="M27" s="219"/>
      <c r="N27" s="219"/>
      <c r="O27" s="219"/>
      <c r="P27" s="219"/>
      <c r="Q27" s="219"/>
      <c r="R27" s="219"/>
      <c r="S27" s="219"/>
      <c r="T27" s="219"/>
      <c r="U27" s="56">
        <f>U28</f>
        <v>0</v>
      </c>
      <c r="V27" s="105" t="e">
        <f>U27/U26</f>
        <v>#DIV/0!</v>
      </c>
      <c r="W27" s="58"/>
      <c r="X27" s="59"/>
    </row>
    <row r="28" spans="1:24" ht="24.95" customHeight="1" thickBot="1" x14ac:dyDescent="0.3">
      <c r="A28" s="50"/>
      <c r="B28" s="147" t="s">
        <v>45</v>
      </c>
      <c r="C28" s="148"/>
      <c r="D28" s="148"/>
      <c r="E28" s="148"/>
      <c r="F28" s="148"/>
      <c r="G28" s="148"/>
      <c r="H28" s="148"/>
      <c r="I28" s="148"/>
      <c r="J28" s="148"/>
      <c r="K28" s="29"/>
      <c r="L28" s="29"/>
      <c r="M28" s="29"/>
      <c r="N28" s="29" t="s">
        <v>20</v>
      </c>
      <c r="O28" s="29"/>
      <c r="P28" s="29"/>
      <c r="Q28" s="29"/>
      <c r="R28" s="29"/>
      <c r="S28" s="29"/>
      <c r="T28" s="29"/>
      <c r="U28" s="64">
        <f t="shared" ref="U28" si="7">SUM(K28:T28)</f>
        <v>0</v>
      </c>
      <c r="V28" s="63"/>
      <c r="W28" s="51"/>
      <c r="X28" s="52"/>
    </row>
    <row r="29" spans="1:24" ht="24.95" customHeight="1" thickBot="1" x14ac:dyDescent="0.3">
      <c r="A29" s="50"/>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50"/>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66"/>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74"/>
      <c r="B32" s="179" t="s">
        <v>29</v>
      </c>
      <c r="C32" s="180"/>
      <c r="D32" s="180"/>
      <c r="E32" s="180"/>
      <c r="F32" s="180"/>
      <c r="G32" s="180"/>
      <c r="H32" s="181"/>
      <c r="I32" s="182">
        <f>Jaarplanning!L17</f>
        <v>136</v>
      </c>
      <c r="J32" s="183"/>
      <c r="K32" s="75"/>
      <c r="L32" s="179" t="s">
        <v>30</v>
      </c>
      <c r="M32" s="180"/>
      <c r="N32" s="180"/>
      <c r="O32" s="180"/>
      <c r="P32" s="180"/>
      <c r="Q32" s="181"/>
      <c r="R32" s="182">
        <f>U26</f>
        <v>0</v>
      </c>
      <c r="S32" s="183"/>
      <c r="T32" s="76"/>
      <c r="U32" s="94" t="s">
        <v>31</v>
      </c>
      <c r="V32" s="77">
        <f>R32-I32</f>
        <v>-136</v>
      </c>
      <c r="W32" s="58"/>
      <c r="X32" s="59"/>
    </row>
    <row r="33" spans="1:24" ht="15.75" thickBot="1" x14ac:dyDescent="0.3">
      <c r="A33" s="78"/>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184"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18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184" t="s">
        <v>33</v>
      </c>
      <c r="B36" s="185"/>
      <c r="C36" s="185"/>
      <c r="D36" s="185"/>
      <c r="E36" s="185"/>
      <c r="F36" s="186"/>
      <c r="G36" s="196"/>
      <c r="H36" s="197"/>
      <c r="I36" s="197"/>
      <c r="J36" s="197"/>
      <c r="K36" s="200" t="s">
        <v>34</v>
      </c>
      <c r="L36" s="201"/>
      <c r="M36" s="201"/>
      <c r="N36" s="201"/>
      <c r="O36" s="204"/>
      <c r="P36" s="205"/>
      <c r="Q36" s="205"/>
      <c r="R36" s="205"/>
      <c r="S36" s="206"/>
      <c r="T36" s="210" t="s">
        <v>35</v>
      </c>
      <c r="U36" s="211"/>
      <c r="V36" s="173"/>
      <c r="W36" s="173"/>
      <c r="X36" s="174"/>
    </row>
    <row r="37" spans="1:24" ht="30" customHeight="1" thickBot="1" x14ac:dyDescent="0.3">
      <c r="A37" s="187"/>
      <c r="B37" s="188"/>
      <c r="C37" s="188"/>
      <c r="D37" s="188"/>
      <c r="E37" s="188"/>
      <c r="F37" s="189"/>
      <c r="G37" s="198"/>
      <c r="H37" s="199"/>
      <c r="I37" s="199"/>
      <c r="J37" s="199"/>
      <c r="K37" s="202"/>
      <c r="L37" s="203"/>
      <c r="M37" s="203"/>
      <c r="N37" s="203"/>
      <c r="O37" s="207"/>
      <c r="P37" s="208"/>
      <c r="Q37" s="208"/>
      <c r="R37" s="208"/>
      <c r="S37" s="209"/>
      <c r="T37" s="212"/>
      <c r="U37" s="213"/>
      <c r="V37" s="175"/>
      <c r="W37" s="175"/>
      <c r="X37" s="176"/>
    </row>
  </sheetData>
  <sheetProtection password="CCFC" sheet="1" objects="1" scenarios="1"/>
  <mergeCells count="42">
    <mergeCell ref="B12:J12"/>
    <mergeCell ref="B26:J26"/>
    <mergeCell ref="B29:V29"/>
    <mergeCell ref="B28:J28"/>
    <mergeCell ref="B27:T27"/>
    <mergeCell ref="B15:T15"/>
    <mergeCell ref="B16:J16"/>
    <mergeCell ref="B25:J25"/>
    <mergeCell ref="B20:J20"/>
    <mergeCell ref="B21:J21"/>
    <mergeCell ref="B22:J22"/>
    <mergeCell ref="B24:J24"/>
    <mergeCell ref="B23:J23"/>
    <mergeCell ref="V36:X37"/>
    <mergeCell ref="B30:J30"/>
    <mergeCell ref="B32:H32"/>
    <mergeCell ref="I32:J32"/>
    <mergeCell ref="L32:Q32"/>
    <mergeCell ref="R32:S32"/>
    <mergeCell ref="A34:F35"/>
    <mergeCell ref="G34:X35"/>
    <mergeCell ref="A36:F37"/>
    <mergeCell ref="G36:J37"/>
    <mergeCell ref="K36:N37"/>
    <mergeCell ref="O36:S37"/>
    <mergeCell ref="T36:U37"/>
    <mergeCell ref="Q1:X1"/>
    <mergeCell ref="B18:J18"/>
    <mergeCell ref="B19:J19"/>
    <mergeCell ref="E4:J4"/>
    <mergeCell ref="Q4:V4"/>
    <mergeCell ref="E6:J6"/>
    <mergeCell ref="Q6:V6"/>
    <mergeCell ref="B2:T2"/>
    <mergeCell ref="U2:X2"/>
    <mergeCell ref="B17:J17"/>
    <mergeCell ref="B8:J9"/>
    <mergeCell ref="U8:V8"/>
    <mergeCell ref="B10:T10"/>
    <mergeCell ref="B11:J11"/>
    <mergeCell ref="B13:J13"/>
    <mergeCell ref="B14:J14"/>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C. ter Steege</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23</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172" t="str">
        <f>'Week 1 tm 10'!B11:J11</f>
        <v>1.1 Inventariseert wensen inrichtings-, onderhouds- en/of beheersplan</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c r="Q19" s="27" t="s">
        <v>20</v>
      </c>
      <c r="R19" s="27" t="s">
        <v>20</v>
      </c>
      <c r="S19" s="27" t="s">
        <v>20</v>
      </c>
      <c r="T19" s="27"/>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t="s">
        <v>20</v>
      </c>
      <c r="M20" s="27" t="s">
        <v>20</v>
      </c>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t="s">
        <v>20</v>
      </c>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t="s">
        <v>20</v>
      </c>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t="s">
        <v>20</v>
      </c>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t="s">
        <v>20</v>
      </c>
      <c r="S28" s="28"/>
      <c r="T28" s="111"/>
      <c r="U28" s="112">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Jaarplanning!L28</f>
        <v>264</v>
      </c>
      <c r="J32" s="183"/>
      <c r="K32" s="75"/>
      <c r="L32" s="179" t="s">
        <v>30</v>
      </c>
      <c r="M32" s="180"/>
      <c r="N32" s="180"/>
      <c r="O32" s="180"/>
      <c r="P32" s="180"/>
      <c r="Q32" s="181"/>
      <c r="R32" s="182">
        <f>'Week 1 tm 10'!U26+U26</f>
        <v>0</v>
      </c>
      <c r="S32" s="183"/>
      <c r="T32" s="76"/>
      <c r="U32" s="94" t="s">
        <v>31</v>
      </c>
      <c r="V32" s="77">
        <f>R32-I32</f>
        <v>-264</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B29:V29"/>
    <mergeCell ref="B26:J26"/>
    <mergeCell ref="B28:J28"/>
    <mergeCell ref="B27:T27"/>
    <mergeCell ref="Q1:X1"/>
    <mergeCell ref="B2:T2"/>
    <mergeCell ref="U2:X2"/>
    <mergeCell ref="B18:J18"/>
    <mergeCell ref="B19:J19"/>
    <mergeCell ref="B20:J20"/>
    <mergeCell ref="B23:J23"/>
    <mergeCell ref="B21:J21"/>
    <mergeCell ref="B22:J22"/>
    <mergeCell ref="E4:J4"/>
    <mergeCell ref="Q4:V4"/>
    <mergeCell ref="E6:J6"/>
    <mergeCell ref="V36:X37"/>
    <mergeCell ref="B30:J30"/>
    <mergeCell ref="B32:H32"/>
    <mergeCell ref="I32:J32"/>
    <mergeCell ref="L32:Q32"/>
    <mergeCell ref="R32:S32"/>
    <mergeCell ref="A34:F35"/>
    <mergeCell ref="G34:X35"/>
    <mergeCell ref="A36:F37"/>
    <mergeCell ref="G36:J37"/>
    <mergeCell ref="K36:N37"/>
    <mergeCell ref="O36:S37"/>
    <mergeCell ref="T36:U37"/>
    <mergeCell ref="Q6:V6"/>
    <mergeCell ref="B8:J9"/>
    <mergeCell ref="U8:V8"/>
    <mergeCell ref="B17:J17"/>
    <mergeCell ref="B24:J24"/>
    <mergeCell ref="B25:J25"/>
    <mergeCell ref="B10:T10"/>
    <mergeCell ref="B11:J11"/>
    <mergeCell ref="B15:T15"/>
    <mergeCell ref="B16:J16"/>
    <mergeCell ref="B12:J12"/>
    <mergeCell ref="B13:J13"/>
    <mergeCell ref="B14:J14"/>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C. ter Steege</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23</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110">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Jaarplanning!L39</f>
        <v>304</v>
      </c>
      <c r="J32" s="183"/>
      <c r="K32" s="75"/>
      <c r="L32" s="179" t="s">
        <v>30</v>
      </c>
      <c r="M32" s="180"/>
      <c r="N32" s="180"/>
      <c r="O32" s="180"/>
      <c r="P32" s="180"/>
      <c r="Q32" s="181"/>
      <c r="R32" s="182">
        <f>'Week 1 tm 10'!U26+'Week 11 tm 20'!U26+U26</f>
        <v>0</v>
      </c>
      <c r="S32" s="183"/>
      <c r="T32" s="76"/>
      <c r="U32" s="94" t="s">
        <v>31</v>
      </c>
      <c r="V32" s="77">
        <f>R32-I32</f>
        <v>-304</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Q1:X1"/>
    <mergeCell ref="U2:X2"/>
    <mergeCell ref="B2:T2"/>
    <mergeCell ref="B13:J13"/>
    <mergeCell ref="B14:J14"/>
    <mergeCell ref="E4:J4"/>
    <mergeCell ref="Q4:V4"/>
    <mergeCell ref="E6:J6"/>
    <mergeCell ref="Q6:V6"/>
    <mergeCell ref="B8:J9"/>
    <mergeCell ref="U8:V8"/>
    <mergeCell ref="B10:T10"/>
    <mergeCell ref="B11:J11"/>
    <mergeCell ref="B12:J12"/>
    <mergeCell ref="B28:J28"/>
    <mergeCell ref="B27:T27"/>
    <mergeCell ref="B16:J16"/>
    <mergeCell ref="B17:J17"/>
    <mergeCell ref="B18:J18"/>
    <mergeCell ref="B19:J19"/>
    <mergeCell ref="B20:J20"/>
    <mergeCell ref="B21:J21"/>
    <mergeCell ref="B23:J23"/>
    <mergeCell ref="B22:J22"/>
    <mergeCell ref="B24:J24"/>
    <mergeCell ref="B25:J25"/>
    <mergeCell ref="B15:T15"/>
    <mergeCell ref="A34:F35"/>
    <mergeCell ref="G34:X35"/>
    <mergeCell ref="A36:F37"/>
    <mergeCell ref="G36:J37"/>
    <mergeCell ref="K36:N37"/>
    <mergeCell ref="O36:S37"/>
    <mergeCell ref="T36:U37"/>
    <mergeCell ref="V36:X37"/>
    <mergeCell ref="B26:J26"/>
    <mergeCell ref="B29:V29"/>
    <mergeCell ref="B30:J30"/>
    <mergeCell ref="B32:H32"/>
    <mergeCell ref="I32:J32"/>
    <mergeCell ref="L32:Q32"/>
    <mergeCell ref="R32:S3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C. ter Steege</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23</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171"/>
      <c r="V10" s="56">
        <f>SUM(V11:V14)</f>
        <v>0</v>
      </c>
      <c r="W10" s="57" t="e">
        <f>V10/V26</f>
        <v>#DIV/0!</v>
      </c>
      <c r="X10" s="58"/>
      <c r="Y10" s="59"/>
    </row>
    <row r="11" spans="1:25" ht="24.95" customHeight="1" thickBot="1" x14ac:dyDescent="0.3">
      <c r="A11" s="88"/>
      <c r="B11" s="245" t="str">
        <f>'Week 1 tm 10'!B11:J11</f>
        <v>1.1 Inventariseert wensen inrichtings-, onderhouds- en/of beheersplan</v>
      </c>
      <c r="C11" s="246"/>
      <c r="D11" s="246"/>
      <c r="E11" s="246"/>
      <c r="F11" s="246"/>
      <c r="G11" s="246"/>
      <c r="H11" s="246"/>
      <c r="I11" s="246"/>
      <c r="J11" s="247"/>
      <c r="K11" s="30"/>
      <c r="L11" s="30"/>
      <c r="M11" s="30"/>
      <c r="N11" s="30" t="s">
        <v>20</v>
      </c>
      <c r="O11" s="30" t="s">
        <v>20</v>
      </c>
      <c r="P11" s="30" t="s">
        <v>20</v>
      </c>
      <c r="Q11" s="30" t="s">
        <v>20</v>
      </c>
      <c r="R11" s="30" t="s">
        <v>20</v>
      </c>
      <c r="S11" s="30" t="s">
        <v>20</v>
      </c>
      <c r="T11" s="30"/>
      <c r="U11" s="30" t="s">
        <v>20</v>
      </c>
      <c r="V11" s="60">
        <f t="shared" ref="V11:V14" si="2">SUM(K11:U11)</f>
        <v>0</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171"/>
      <c r="V15" s="56">
        <f>SUM(V16:V25)</f>
        <v>0</v>
      </c>
      <c r="W15" s="57" t="e">
        <f>V15/V26</f>
        <v>#DIV/0!</v>
      </c>
      <c r="X15" s="58"/>
      <c r="Y15" s="59"/>
    </row>
    <row r="16" spans="1:25"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29" t="s">
        <v>20</v>
      </c>
      <c r="V16" s="64">
        <f t="shared" ref="V16:V25" si="3">SUM(K16:U16)</f>
        <v>0</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t="s">
        <v>20</v>
      </c>
      <c r="O17" s="27" t="s">
        <v>20</v>
      </c>
      <c r="P17" s="27" t="s">
        <v>20</v>
      </c>
      <c r="Q17" s="27" t="s">
        <v>20</v>
      </c>
      <c r="R17" s="27" t="s">
        <v>20</v>
      </c>
      <c r="S17" s="27" t="s">
        <v>20</v>
      </c>
      <c r="T17" s="27"/>
      <c r="U17" s="27" t="s">
        <v>20</v>
      </c>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c r="U18" s="27" t="s">
        <v>20</v>
      </c>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c r="U19" s="27" t="s">
        <v>20</v>
      </c>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c r="U20" s="27" t="s">
        <v>20</v>
      </c>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t="s">
        <v>20</v>
      </c>
      <c r="L21" s="27" t="s">
        <v>39</v>
      </c>
      <c r="M21" s="27"/>
      <c r="N21" s="27"/>
      <c r="O21" s="27" t="s">
        <v>20</v>
      </c>
      <c r="P21" s="27" t="s">
        <v>20</v>
      </c>
      <c r="Q21" s="27" t="s">
        <v>20</v>
      </c>
      <c r="R21" s="27" t="s">
        <v>20</v>
      </c>
      <c r="S21" s="27" t="s">
        <v>20</v>
      </c>
      <c r="T21" s="27"/>
      <c r="U21" s="27" t="s">
        <v>20</v>
      </c>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c r="U22" s="27" t="s">
        <v>20</v>
      </c>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t="s">
        <v>20</v>
      </c>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t="s">
        <v>20</v>
      </c>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0</v>
      </c>
      <c r="L26" s="67">
        <f t="shared" si="4"/>
        <v>0</v>
      </c>
      <c r="M26" s="67">
        <f t="shared" si="4"/>
        <v>0</v>
      </c>
      <c r="N26" s="67">
        <f t="shared" si="4"/>
        <v>0</v>
      </c>
      <c r="O26" s="67">
        <f t="shared" si="4"/>
        <v>0</v>
      </c>
      <c r="P26" s="67">
        <f t="shared" si="4"/>
        <v>0</v>
      </c>
      <c r="Q26" s="67">
        <f t="shared" si="4"/>
        <v>0</v>
      </c>
      <c r="R26" s="67">
        <f t="shared" si="4"/>
        <v>0</v>
      </c>
      <c r="S26" s="67">
        <f t="shared" si="4"/>
        <v>0</v>
      </c>
      <c r="T26" s="67">
        <f t="shared" si="4"/>
        <v>0</v>
      </c>
      <c r="U26" s="67">
        <f t="shared" si="4"/>
        <v>0</v>
      </c>
      <c r="V26" s="68">
        <f t="shared" ref="V26" si="5">SUM(K26:U26)</f>
        <v>0</v>
      </c>
      <c r="W26" s="57" t="e">
        <f>SUM(W10:W25)</f>
        <v>#DIV/0!</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t="e">
        <f>V28/V26</f>
        <v>#DIV/0!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c r="U30" s="31" t="s">
        <v>20</v>
      </c>
      <c r="V30" s="69">
        <f>SUM(K30:U30)</f>
        <v>0</v>
      </c>
      <c r="W30" s="70" t="e">
        <f>V30/V26</f>
        <v>#DIV/0!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Jaarplanning!L51</f>
        <v>416</v>
      </c>
      <c r="J32" s="183"/>
      <c r="K32" s="75"/>
      <c r="L32" s="179" t="s">
        <v>30</v>
      </c>
      <c r="M32" s="180"/>
      <c r="N32" s="180"/>
      <c r="O32" s="180"/>
      <c r="P32" s="180"/>
      <c r="Q32" s="181"/>
      <c r="R32" s="182">
        <f>'Week 1 tm 10'!U26+'Week 11 tm 20'!U26+'Week 21 tm 30'!U26+V26</f>
        <v>0</v>
      </c>
      <c r="S32" s="183"/>
      <c r="T32" s="92"/>
      <c r="U32" s="76"/>
      <c r="V32" s="94" t="s">
        <v>31</v>
      </c>
      <c r="W32" s="77">
        <f>R32-I32</f>
        <v>-416</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6.899999999999999"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E4:J4"/>
    <mergeCell ref="Q4:W4"/>
    <mergeCell ref="E6:J6"/>
    <mergeCell ref="Q6:W6"/>
    <mergeCell ref="Q1:Y1"/>
    <mergeCell ref="U2:Y2"/>
    <mergeCell ref="B2:T2"/>
    <mergeCell ref="B23:J23"/>
    <mergeCell ref="B22:J22"/>
    <mergeCell ref="B16:J16"/>
    <mergeCell ref="B17:J17"/>
    <mergeCell ref="B18:J18"/>
    <mergeCell ref="B19:J19"/>
    <mergeCell ref="B8:J9"/>
    <mergeCell ref="V8:W8"/>
    <mergeCell ref="B10:U10"/>
    <mergeCell ref="B11:J11"/>
    <mergeCell ref="B15:U15"/>
    <mergeCell ref="B13:J13"/>
    <mergeCell ref="B14:J14"/>
    <mergeCell ref="B12:J12"/>
    <mergeCell ref="R32:S32"/>
    <mergeCell ref="B28:J28"/>
    <mergeCell ref="B27:U27"/>
    <mergeCell ref="B24:J24"/>
    <mergeCell ref="B25:J25"/>
    <mergeCell ref="B20:J20"/>
    <mergeCell ref="B21:J21"/>
    <mergeCell ref="A34:F35"/>
    <mergeCell ref="G34:Y35"/>
    <mergeCell ref="A36:F37"/>
    <mergeCell ref="G36:J37"/>
    <mergeCell ref="K36:N37"/>
    <mergeCell ref="U36:V37"/>
    <mergeCell ref="W36:Y37"/>
    <mergeCell ref="O36:T37"/>
    <mergeCell ref="B26:J26"/>
    <mergeCell ref="B29:W29"/>
    <mergeCell ref="B30:J30"/>
    <mergeCell ref="B32:H32"/>
    <mergeCell ref="I32:J32"/>
    <mergeCell ref="L32:Q3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37"/>
  <sheetViews>
    <sheetView zoomScaleNormal="100" workbookViewId="0">
      <selection activeCell="A26" sqref="A26:XFD59"/>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C. ter Steege</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23</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171"/>
      <c r="V10" s="56">
        <f>SUM(V11:V14)</f>
        <v>0</v>
      </c>
      <c r="W10" s="57" t="e">
        <f>V10/V26</f>
        <v>#DIV/0!</v>
      </c>
      <c r="X10" s="58"/>
      <c r="Y10" s="59"/>
    </row>
    <row r="11" spans="1:25"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c r="M11" s="30"/>
      <c r="N11" s="30" t="s">
        <v>20</v>
      </c>
      <c r="O11" s="30" t="s">
        <v>20</v>
      </c>
      <c r="P11" s="30" t="s">
        <v>20</v>
      </c>
      <c r="Q11" s="30" t="s">
        <v>20</v>
      </c>
      <c r="R11" s="30" t="s">
        <v>20</v>
      </c>
      <c r="S11" s="30" t="s">
        <v>20</v>
      </c>
      <c r="T11" s="30" t="s">
        <v>39</v>
      </c>
      <c r="U11" s="30" t="s">
        <v>20</v>
      </c>
      <c r="V11" s="60">
        <f t="shared" ref="V11:V14" si="2">SUM(K11:U11)</f>
        <v>0</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171"/>
      <c r="V15" s="56">
        <f>SUM(V16:V25)</f>
        <v>0</v>
      </c>
      <c r="W15" s="57" t="e">
        <f>V15/V26</f>
        <v>#DIV/0!</v>
      </c>
      <c r="X15" s="58"/>
      <c r="Y15" s="59"/>
    </row>
    <row r="16" spans="1:25" ht="24.95" customHeight="1" thickBot="1" x14ac:dyDescent="0.3">
      <c r="A16" s="88"/>
      <c r="B16" s="147" t="str">
        <f>'Week 1 tm 10'!B16:J16</f>
        <v>2.1 Stelt werkplan op</v>
      </c>
      <c r="C16" s="148"/>
      <c r="D16" s="148"/>
      <c r="E16" s="148"/>
      <c r="F16" s="148"/>
      <c r="G16" s="148"/>
      <c r="H16" s="148"/>
      <c r="I16" s="148"/>
      <c r="J16" s="148"/>
      <c r="K16" s="29"/>
      <c r="L16" s="29"/>
      <c r="M16" s="29"/>
      <c r="N16" s="29"/>
      <c r="O16" s="29"/>
      <c r="P16" s="29"/>
      <c r="Q16" s="29"/>
      <c r="R16" s="29"/>
      <c r="S16" s="29"/>
      <c r="T16" s="29"/>
      <c r="U16" s="29"/>
      <c r="V16" s="64">
        <f t="shared" ref="V16:V25" si="3">SUM(K16:U16)</f>
        <v>0</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c r="P17" s="27"/>
      <c r="Q17" s="27"/>
      <c r="R17" s="27"/>
      <c r="S17" s="27"/>
      <c r="T17" s="27"/>
      <c r="U17" s="27"/>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c r="P18" s="27"/>
      <c r="Q18" s="27"/>
      <c r="R18" s="27"/>
      <c r="S18" s="27"/>
      <c r="T18" s="27"/>
      <c r="U18" s="27"/>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c r="O19" s="27"/>
      <c r="P19" s="27"/>
      <c r="Q19" s="27"/>
      <c r="R19" s="27"/>
      <c r="S19" s="27"/>
      <c r="T19" s="27"/>
      <c r="U19" s="27"/>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c r="L20" s="27"/>
      <c r="M20" s="27"/>
      <c r="N20" s="27"/>
      <c r="O20" s="27"/>
      <c r="P20" s="27"/>
      <c r="Q20" s="27"/>
      <c r="R20" s="27"/>
      <c r="S20" s="27"/>
      <c r="T20" s="27"/>
      <c r="U20" s="27"/>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c r="L21" s="27"/>
      <c r="M21" s="27"/>
      <c r="N21" s="27"/>
      <c r="O21" s="27"/>
      <c r="P21" s="27"/>
      <c r="Q21" s="27"/>
      <c r="R21" s="27"/>
      <c r="S21" s="27"/>
      <c r="T21" s="27"/>
      <c r="U21" s="27"/>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c r="N22" s="27"/>
      <c r="O22" s="27"/>
      <c r="P22" s="27"/>
      <c r="Q22" s="27"/>
      <c r="R22" s="27"/>
      <c r="S22" s="27"/>
      <c r="T22" s="27"/>
      <c r="U22" s="27"/>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c r="N23" s="27"/>
      <c r="O23" s="27"/>
      <c r="P23" s="27"/>
      <c r="Q23" s="27"/>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c r="N24" s="27"/>
      <c r="O24" s="27"/>
      <c r="P24" s="27"/>
      <c r="Q24" s="27"/>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0</v>
      </c>
      <c r="L26" s="67">
        <f t="shared" si="4"/>
        <v>0</v>
      </c>
      <c r="M26" s="67">
        <f t="shared" si="4"/>
        <v>0</v>
      </c>
      <c r="N26" s="67">
        <f t="shared" si="4"/>
        <v>0</v>
      </c>
      <c r="O26" s="67">
        <f t="shared" si="4"/>
        <v>0</v>
      </c>
      <c r="P26" s="67">
        <f t="shared" si="4"/>
        <v>0</v>
      </c>
      <c r="Q26" s="67">
        <f t="shared" si="4"/>
        <v>0</v>
      </c>
      <c r="R26" s="67">
        <f t="shared" si="4"/>
        <v>0</v>
      </c>
      <c r="S26" s="67">
        <f t="shared" si="4"/>
        <v>0</v>
      </c>
      <c r="T26" s="67">
        <f t="shared" si="4"/>
        <v>0</v>
      </c>
      <c r="U26" s="67">
        <f t="shared" si="4"/>
        <v>0</v>
      </c>
      <c r="V26" s="68">
        <f t="shared" ref="V26" si="5">SUM(K26:U26)</f>
        <v>0</v>
      </c>
      <c r="W26" s="57" t="e">
        <f>SUM(W10:W25)</f>
        <v>#DIV/0!</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t="e">
        <f>V28/V26</f>
        <v>#DIV/0!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c r="O30" s="31"/>
      <c r="P30" s="31" t="s">
        <v>20</v>
      </c>
      <c r="Q30" s="31"/>
      <c r="R30" s="31"/>
      <c r="S30" s="31"/>
      <c r="T30" s="31"/>
      <c r="U30" s="31"/>
      <c r="V30" s="69">
        <f>SUM(K30:U30)</f>
        <v>0</v>
      </c>
      <c r="W30" s="70" t="e">
        <f>V30/V26</f>
        <v>#DIV/0!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Jaarplanning!K64</f>
        <v>552</v>
      </c>
      <c r="J32" s="183"/>
      <c r="K32" s="75"/>
      <c r="L32" s="179" t="s">
        <v>30</v>
      </c>
      <c r="M32" s="180"/>
      <c r="N32" s="180"/>
      <c r="O32" s="180"/>
      <c r="P32" s="180"/>
      <c r="Q32" s="181"/>
      <c r="R32" s="182">
        <f>'Week 1 tm 10'!U26+'Week 11 tm 20'!U26+'Week 21 tm 30'!U26+'Week 31 tm 41'!V26+V26</f>
        <v>0</v>
      </c>
      <c r="S32" s="183"/>
      <c r="T32" s="92"/>
      <c r="U32" s="76"/>
      <c r="V32" s="94" t="s">
        <v>31</v>
      </c>
      <c r="W32" s="77">
        <f>R32-I32</f>
        <v>-552</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7.45"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B2:T2"/>
    <mergeCell ref="Q1:Y1"/>
    <mergeCell ref="U2:Y2"/>
    <mergeCell ref="B8:J9"/>
    <mergeCell ref="V8:W8"/>
    <mergeCell ref="E4:J4"/>
    <mergeCell ref="Q4:W4"/>
    <mergeCell ref="E6:J6"/>
    <mergeCell ref="Q6:W6"/>
    <mergeCell ref="B25:J25"/>
    <mergeCell ref="B10:U10"/>
    <mergeCell ref="B11:J11"/>
    <mergeCell ref="B16:J16"/>
    <mergeCell ref="B17:J17"/>
    <mergeCell ref="B18:J18"/>
    <mergeCell ref="B19:J19"/>
    <mergeCell ref="B20:J20"/>
    <mergeCell ref="B21:J21"/>
    <mergeCell ref="B23:J23"/>
    <mergeCell ref="B22:J22"/>
    <mergeCell ref="B24:J24"/>
    <mergeCell ref="B15:U15"/>
    <mergeCell ref="B12:J12"/>
    <mergeCell ref="B13:J13"/>
    <mergeCell ref="B14:J14"/>
    <mergeCell ref="A34:F35"/>
    <mergeCell ref="G34:Y35"/>
    <mergeCell ref="B28:J28"/>
    <mergeCell ref="B27:U27"/>
    <mergeCell ref="B26:J26"/>
    <mergeCell ref="B29:W29"/>
    <mergeCell ref="B30:J30"/>
    <mergeCell ref="B32:H32"/>
    <mergeCell ref="I32:J32"/>
    <mergeCell ref="L32:Q32"/>
    <mergeCell ref="R32:S32"/>
    <mergeCell ref="A36:F37"/>
    <mergeCell ref="G36:J37"/>
    <mergeCell ref="K36:N37"/>
    <mergeCell ref="U36:V37"/>
    <mergeCell ref="W36:Y37"/>
    <mergeCell ref="O36:T37"/>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Chantal ter Steege</cp:lastModifiedBy>
  <cp:lastPrinted>2014-03-24T12:31:23Z</cp:lastPrinted>
  <dcterms:created xsi:type="dcterms:W3CDTF">2014-01-28T08:27:54Z</dcterms:created>
  <dcterms:modified xsi:type="dcterms:W3CDTF">2014-08-27T08:54:29Z</dcterms:modified>
</cp:coreProperties>
</file>